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zvršenje financijskog plana\2023\Godišnji izvještaj o izvršenju\"/>
    </mc:Choice>
  </mc:AlternateContent>
  <bookViews>
    <workbookView xWindow="-120" yWindow="-120" windowWidth="29040" windowHeight="15840" firstSheet="2" activeTab="6"/>
  </bookViews>
  <sheets>
    <sheet name="SAŽETAK" sheetId="1" r:id="rId1"/>
    <sheet name=" Račun prihoda i rashoda" sheetId="3" r:id="rId2"/>
    <sheet name="Rashodi prema izvorima financ." sheetId="13" r:id="rId3"/>
    <sheet name="Rashodi prema funkcijskoj k" sheetId="14" r:id="rId4"/>
    <sheet name="Račun financiranja" sheetId="15" r:id="rId5"/>
    <sheet name="Programska klasifikacija-4002" sheetId="16" r:id="rId6"/>
    <sheet name="Programska klasifikacija -4003" sheetId="17" r:id="rId7"/>
  </sheets>
  <definedNames>
    <definedName name="_xlnm.Print_Area" localSheetId="1">' Račun prihoda i rashoda'!$B$1:$I$83</definedName>
    <definedName name="_xlnm.Print_Area" localSheetId="0">SAŽETAK!$B$1:$K$29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7" l="1"/>
  <c r="K65" i="3" l="1"/>
  <c r="K84" i="3"/>
  <c r="K85" i="3"/>
  <c r="K82" i="3"/>
  <c r="K80" i="3"/>
  <c r="K81" i="3"/>
  <c r="K83" i="3"/>
  <c r="K10" i="3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86" i="16"/>
  <c r="I85" i="16"/>
  <c r="I77" i="16"/>
  <c r="G68" i="16"/>
  <c r="H68" i="16"/>
  <c r="F68" i="16"/>
  <c r="G62" i="16"/>
  <c r="H62" i="16"/>
  <c r="F62" i="16"/>
  <c r="F7" i="17"/>
  <c r="H7" i="17"/>
  <c r="G101" i="16"/>
  <c r="F76" i="16"/>
  <c r="F84" i="16"/>
  <c r="F101" i="16"/>
  <c r="F95" i="16"/>
  <c r="F88" i="16"/>
  <c r="H12" i="16"/>
  <c r="G12" i="16"/>
  <c r="H46" i="16"/>
  <c r="G46" i="16"/>
  <c r="F12" i="16"/>
  <c r="F46" i="16"/>
  <c r="G11" i="14"/>
  <c r="H11" i="14"/>
  <c r="H9" i="14"/>
  <c r="G9" i="14"/>
  <c r="G10" i="14"/>
  <c r="K12" i="1"/>
  <c r="H36" i="3"/>
  <c r="H38" i="3"/>
  <c r="H45" i="3"/>
  <c r="H69" i="3"/>
  <c r="H80" i="3"/>
  <c r="H81" i="3"/>
  <c r="H86" i="3"/>
  <c r="H11" i="3"/>
  <c r="H12" i="3"/>
  <c r="H25" i="3"/>
  <c r="H18" i="3"/>
  <c r="H13" i="3"/>
  <c r="D18" i="13"/>
  <c r="D23" i="13"/>
  <c r="D19" i="13"/>
  <c r="D8" i="13"/>
  <c r="D13" i="13"/>
  <c r="D9" i="13"/>
  <c r="F83" i="16" l="1"/>
  <c r="C9" i="13" l="1"/>
  <c r="C13" i="13"/>
  <c r="C8" i="13" s="1"/>
  <c r="C21" i="13"/>
  <c r="C19" i="13"/>
  <c r="C23" i="13"/>
  <c r="F8" i="13"/>
  <c r="F13" i="13"/>
  <c r="F23" i="13"/>
  <c r="J36" i="3"/>
  <c r="G35" i="3"/>
  <c r="G36" i="3"/>
  <c r="J38" i="3"/>
  <c r="G38" i="3"/>
  <c r="J45" i="3"/>
  <c r="G45" i="3"/>
  <c r="J80" i="3"/>
  <c r="G80" i="3"/>
  <c r="J86" i="3"/>
  <c r="G86" i="3"/>
  <c r="J81" i="3"/>
  <c r="G81" i="3"/>
  <c r="J69" i="3"/>
  <c r="G69" i="3"/>
  <c r="L66" i="3"/>
  <c r="H57" i="3"/>
  <c r="J57" i="3"/>
  <c r="G57" i="3"/>
  <c r="J13" i="3"/>
  <c r="G13" i="3"/>
  <c r="H95" i="16" l="1"/>
  <c r="H101" i="16"/>
  <c r="H88" i="16"/>
  <c r="G95" i="16"/>
  <c r="G88" i="16"/>
  <c r="H84" i="16"/>
  <c r="H76" i="16"/>
  <c r="H83" i="16" l="1"/>
  <c r="J50" i="3" l="1"/>
  <c r="H50" i="3"/>
  <c r="G50" i="3"/>
  <c r="K71" i="3"/>
  <c r="J84" i="3"/>
  <c r="H84" i="3"/>
  <c r="G84" i="3"/>
  <c r="I87" i="16"/>
  <c r="I82" i="16"/>
  <c r="I78" i="16"/>
  <c r="I80" i="16"/>
  <c r="H17" i="17"/>
  <c r="H16" i="17" s="1"/>
  <c r="G17" i="17"/>
  <c r="G16" i="17" s="1"/>
  <c r="F17" i="17"/>
  <c r="F15" i="17" s="1"/>
  <c r="F14" i="17" s="1"/>
  <c r="H12" i="17"/>
  <c r="H11" i="17" s="1"/>
  <c r="G12" i="17"/>
  <c r="G11" i="17" s="1"/>
  <c r="F12" i="17"/>
  <c r="G84" i="16"/>
  <c r="G83" i="16" s="1"/>
  <c r="H81" i="16"/>
  <c r="G81" i="16"/>
  <c r="F81" i="16"/>
  <c r="G76" i="16"/>
  <c r="H79" i="16"/>
  <c r="G79" i="16"/>
  <c r="F79" i="16"/>
  <c r="H56" i="16"/>
  <c r="G56" i="16"/>
  <c r="H15" i="16"/>
  <c r="K56" i="3"/>
  <c r="H28" i="3"/>
  <c r="J18" i="3"/>
  <c r="J15" i="3"/>
  <c r="H15" i="3"/>
  <c r="G18" i="3"/>
  <c r="J22" i="3"/>
  <c r="G22" i="3"/>
  <c r="K30" i="3"/>
  <c r="F19" i="13"/>
  <c r="J12" i="3" l="1"/>
  <c r="H79" i="3"/>
  <c r="I81" i="16"/>
  <c r="I79" i="16"/>
  <c r="I84" i="16"/>
  <c r="I76" i="16"/>
  <c r="G10" i="17"/>
  <c r="G9" i="17" s="1"/>
  <c r="G79" i="3"/>
  <c r="H15" i="17"/>
  <c r="H14" i="17" s="1"/>
  <c r="F16" i="17"/>
  <c r="G15" i="17"/>
  <c r="G14" i="17" s="1"/>
  <c r="G8" i="17" s="1"/>
  <c r="H10" i="17"/>
  <c r="H9" i="17" s="1"/>
  <c r="F10" i="17"/>
  <c r="F9" i="17" s="1"/>
  <c r="F8" i="17" s="1"/>
  <c r="F11" i="17"/>
  <c r="F75" i="16"/>
  <c r="H75" i="16"/>
  <c r="H74" i="16" s="1"/>
  <c r="G75" i="16"/>
  <c r="C11" i="13"/>
  <c r="I75" i="16" l="1"/>
  <c r="H8" i="17"/>
  <c r="H107" i="16"/>
  <c r="G107" i="16"/>
  <c r="G106" i="16" s="1"/>
  <c r="G105" i="16" s="1"/>
  <c r="G104" i="16" s="1"/>
  <c r="F107" i="16"/>
  <c r="F106" i="16" s="1"/>
  <c r="F105" i="16" s="1"/>
  <c r="F104" i="16" s="1"/>
  <c r="I71" i="16"/>
  <c r="I69" i="16"/>
  <c r="I67" i="16"/>
  <c r="I66" i="16"/>
  <c r="I64" i="16"/>
  <c r="I59" i="16"/>
  <c r="I58" i="16"/>
  <c r="I57" i="16"/>
  <c r="F56" i="16"/>
  <c r="I51" i="16"/>
  <c r="H50" i="16"/>
  <c r="H49" i="16" s="1"/>
  <c r="G50" i="16"/>
  <c r="G49" i="16" s="1"/>
  <c r="F50" i="16"/>
  <c r="F49" i="16" s="1"/>
  <c r="I47" i="16"/>
  <c r="I46" i="16"/>
  <c r="G45" i="16"/>
  <c r="F45" i="16"/>
  <c r="I43" i="16"/>
  <c r="H40" i="16"/>
  <c r="G40" i="16"/>
  <c r="F40" i="16"/>
  <c r="I36" i="16"/>
  <c r="I34" i="16"/>
  <c r="H32" i="16"/>
  <c r="G32" i="16"/>
  <c r="F32" i="16"/>
  <c r="I29" i="16"/>
  <c r="I28" i="16"/>
  <c r="I27" i="16"/>
  <c r="I26" i="16"/>
  <c r="H25" i="16"/>
  <c r="G25" i="16"/>
  <c r="F25" i="16"/>
  <c r="I23" i="16"/>
  <c r="I22" i="16"/>
  <c r="I21" i="16"/>
  <c r="H20" i="16"/>
  <c r="G20" i="16"/>
  <c r="F20" i="16"/>
  <c r="I18" i="16"/>
  <c r="H17" i="16"/>
  <c r="G17" i="16"/>
  <c r="F17" i="16"/>
  <c r="I16" i="16"/>
  <c r="G15" i="16"/>
  <c r="F15" i="16"/>
  <c r="I14" i="16"/>
  <c r="I13" i="16"/>
  <c r="H10" i="14"/>
  <c r="F10" i="14"/>
  <c r="F9" i="14" s="1"/>
  <c r="D10" i="14"/>
  <c r="D9" i="14" s="1"/>
  <c r="C10" i="14"/>
  <c r="C9" i="14" s="1"/>
  <c r="G26" i="13"/>
  <c r="F25" i="13"/>
  <c r="D25" i="13"/>
  <c r="C25" i="13"/>
  <c r="H24" i="13"/>
  <c r="G24" i="13"/>
  <c r="H22" i="13"/>
  <c r="G22" i="13"/>
  <c r="F21" i="13"/>
  <c r="D21" i="13"/>
  <c r="C18" i="13"/>
  <c r="H20" i="13"/>
  <c r="G20" i="13"/>
  <c r="G16" i="13"/>
  <c r="F15" i="13"/>
  <c r="D15" i="13"/>
  <c r="C15" i="13"/>
  <c r="H14" i="13"/>
  <c r="G14" i="13"/>
  <c r="H12" i="13"/>
  <c r="G12" i="13"/>
  <c r="F11" i="13"/>
  <c r="G11" i="13" s="1"/>
  <c r="D11" i="13"/>
  <c r="H10" i="13"/>
  <c r="G10" i="13"/>
  <c r="F9" i="13"/>
  <c r="F18" i="13" l="1"/>
  <c r="G55" i="16"/>
  <c r="G54" i="16" s="1"/>
  <c r="G53" i="16" s="1"/>
  <c r="H55" i="16"/>
  <c r="H54" i="16" s="1"/>
  <c r="F55" i="16"/>
  <c r="F54" i="16" s="1"/>
  <c r="G74" i="16"/>
  <c r="G73" i="16" s="1"/>
  <c r="G72" i="16" s="1"/>
  <c r="I68" i="16"/>
  <c r="H45" i="16"/>
  <c r="I45" i="16" s="1"/>
  <c r="I49" i="16"/>
  <c r="G19" i="16"/>
  <c r="H11" i="16"/>
  <c r="I17" i="16"/>
  <c r="F11" i="16"/>
  <c r="I15" i="16"/>
  <c r="G11" i="16"/>
  <c r="G10" i="16" s="1"/>
  <c r="G9" i="16" s="1"/>
  <c r="I40" i="16"/>
  <c r="I56" i="16"/>
  <c r="I62" i="16"/>
  <c r="I32" i="16"/>
  <c r="F19" i="16"/>
  <c r="I25" i="16"/>
  <c r="I20" i="16"/>
  <c r="H23" i="13"/>
  <c r="G25" i="13"/>
  <c r="H19" i="13"/>
  <c r="G21" i="13"/>
  <c r="G13" i="13"/>
  <c r="G9" i="13"/>
  <c r="H9" i="13"/>
  <c r="I12" i="16"/>
  <c r="H106" i="16"/>
  <c r="H19" i="16"/>
  <c r="I50" i="16"/>
  <c r="H11" i="13"/>
  <c r="H13" i="13"/>
  <c r="G15" i="13"/>
  <c r="G19" i="13"/>
  <c r="H21" i="13"/>
  <c r="G23" i="13"/>
  <c r="G8" i="16" l="1"/>
  <c r="G7" i="16" s="1"/>
  <c r="H105" i="16"/>
  <c r="H104" i="16" s="1"/>
  <c r="F74" i="16"/>
  <c r="F73" i="16" s="1"/>
  <c r="F72" i="16" s="1"/>
  <c r="I55" i="16"/>
  <c r="F53" i="16"/>
  <c r="I11" i="16"/>
  <c r="H73" i="16"/>
  <c r="I83" i="16"/>
  <c r="H53" i="16"/>
  <c r="F10" i="16"/>
  <c r="F9" i="16" s="1"/>
  <c r="I19" i="16"/>
  <c r="H8" i="13"/>
  <c r="G8" i="13"/>
  <c r="H10" i="16"/>
  <c r="H18" i="13"/>
  <c r="G18" i="13"/>
  <c r="F8" i="16" l="1"/>
  <c r="F7" i="16" s="1"/>
  <c r="H72" i="16"/>
  <c r="I74" i="16"/>
  <c r="I73" i="16"/>
  <c r="I53" i="16"/>
  <c r="I54" i="16"/>
  <c r="H9" i="16"/>
  <c r="H8" i="16" s="1"/>
  <c r="I10" i="16"/>
  <c r="L39" i="3"/>
  <c r="L40" i="3"/>
  <c r="L42" i="3"/>
  <c r="L44" i="3"/>
  <c r="L47" i="3"/>
  <c r="L48" i="3"/>
  <c r="L49" i="3"/>
  <c r="L51" i="3"/>
  <c r="L52" i="3"/>
  <c r="L53" i="3"/>
  <c r="L54" i="3"/>
  <c r="L55" i="3"/>
  <c r="L56" i="3"/>
  <c r="L58" i="3"/>
  <c r="L59" i="3"/>
  <c r="L60" i="3"/>
  <c r="L61" i="3"/>
  <c r="L62" i="3"/>
  <c r="L64" i="3"/>
  <c r="L65" i="3"/>
  <c r="L67" i="3"/>
  <c r="L70" i="3"/>
  <c r="L71" i="3"/>
  <c r="L77" i="3"/>
  <c r="L78" i="3"/>
  <c r="K67" i="3"/>
  <c r="K70" i="3"/>
  <c r="K77" i="3"/>
  <c r="K78" i="3"/>
  <c r="K58" i="3"/>
  <c r="K59" i="3"/>
  <c r="K60" i="3"/>
  <c r="K61" i="3"/>
  <c r="K62" i="3"/>
  <c r="K39" i="3"/>
  <c r="K40" i="3"/>
  <c r="K42" i="3"/>
  <c r="K44" i="3"/>
  <c r="K47" i="3"/>
  <c r="K48" i="3"/>
  <c r="K49" i="3"/>
  <c r="K51" i="3"/>
  <c r="K52" i="3"/>
  <c r="K53" i="3"/>
  <c r="K54" i="3"/>
  <c r="K55" i="3"/>
  <c r="H76" i="3"/>
  <c r="H63" i="3"/>
  <c r="H46" i="3"/>
  <c r="H43" i="3"/>
  <c r="H41" i="3"/>
  <c r="J79" i="3"/>
  <c r="J76" i="3"/>
  <c r="J75" i="3" s="1"/>
  <c r="G76" i="3"/>
  <c r="G75" i="3" s="1"/>
  <c r="J73" i="3"/>
  <c r="J72" i="3" s="1"/>
  <c r="G73" i="3"/>
  <c r="G72" i="3" s="1"/>
  <c r="J68" i="3"/>
  <c r="H68" i="3"/>
  <c r="G68" i="3"/>
  <c r="J63" i="3"/>
  <c r="G63" i="3"/>
  <c r="J46" i="3"/>
  <c r="G46" i="3"/>
  <c r="J43" i="3"/>
  <c r="G43" i="3"/>
  <c r="J41" i="3"/>
  <c r="G41" i="3"/>
  <c r="L16" i="3"/>
  <c r="L23" i="3"/>
  <c r="L29" i="3"/>
  <c r="K29" i="3"/>
  <c r="K26" i="3"/>
  <c r="K16" i="3"/>
  <c r="K22" i="3"/>
  <c r="K23" i="3"/>
  <c r="H27" i="3"/>
  <c r="H24" i="3"/>
  <c r="H22" i="3"/>
  <c r="L22" i="3" s="1"/>
  <c r="H7" i="16" l="1"/>
  <c r="I7" i="16" s="1"/>
  <c r="I72" i="16"/>
  <c r="K79" i="3"/>
  <c r="L41" i="3"/>
  <c r="K43" i="3"/>
  <c r="L63" i="3"/>
  <c r="L76" i="3"/>
  <c r="K41" i="3"/>
  <c r="L57" i="3"/>
  <c r="K68" i="3"/>
  <c r="H37" i="3"/>
  <c r="K46" i="3"/>
  <c r="H75" i="3"/>
  <c r="L75" i="3" s="1"/>
  <c r="L68" i="3"/>
  <c r="K76" i="3"/>
  <c r="L38" i="3"/>
  <c r="K50" i="3"/>
  <c r="K75" i="3"/>
  <c r="K38" i="3"/>
  <c r="L43" i="3"/>
  <c r="K57" i="3"/>
  <c r="L69" i="3"/>
  <c r="L50" i="3"/>
  <c r="L46" i="3"/>
  <c r="K63" i="3"/>
  <c r="K69" i="3"/>
  <c r="I9" i="16"/>
  <c r="J37" i="3"/>
  <c r="G37" i="3"/>
  <c r="H21" i="3"/>
  <c r="H35" i="3" l="1"/>
  <c r="K37" i="3"/>
  <c r="L37" i="3"/>
  <c r="L45" i="3"/>
  <c r="K45" i="3"/>
  <c r="I8" i="16"/>
  <c r="H10" i="3"/>
  <c r="J35" i="3" l="1"/>
  <c r="L36" i="3"/>
  <c r="K36" i="3"/>
  <c r="J28" i="3"/>
  <c r="G28" i="3"/>
  <c r="G27" i="3" s="1"/>
  <c r="G21" i="3"/>
  <c r="J25" i="3"/>
  <c r="J24" i="3" s="1"/>
  <c r="G25" i="3"/>
  <c r="G24" i="3" s="1"/>
  <c r="J21" i="3"/>
  <c r="G15" i="3"/>
  <c r="G12" i="3" s="1"/>
  <c r="H17" i="1"/>
  <c r="L15" i="1"/>
  <c r="L12" i="1"/>
  <c r="K15" i="1"/>
  <c r="K16" i="1"/>
  <c r="H14" i="1"/>
  <c r="J17" i="1"/>
  <c r="G17" i="1"/>
  <c r="J14" i="1"/>
  <c r="G14" i="1"/>
  <c r="L17" i="1" l="1"/>
  <c r="L14" i="1"/>
  <c r="K17" i="1"/>
  <c r="K14" i="1"/>
  <c r="K35" i="3"/>
  <c r="L35" i="3"/>
  <c r="K21" i="3"/>
  <c r="L21" i="3"/>
  <c r="L28" i="3"/>
  <c r="K28" i="3"/>
  <c r="K25" i="3"/>
  <c r="K24" i="3" s="1"/>
  <c r="L12" i="3"/>
  <c r="J27" i="3"/>
  <c r="L15" i="3"/>
  <c r="K15" i="3"/>
  <c r="J11" i="3" l="1"/>
  <c r="G11" i="3"/>
  <c r="G10" i="3" s="1"/>
  <c r="K12" i="3"/>
  <c r="L27" i="3"/>
  <c r="K27" i="3"/>
  <c r="L11" i="3" l="1"/>
  <c r="J10" i="3"/>
  <c r="L10" i="3" s="1"/>
  <c r="K11" i="3"/>
</calcChain>
</file>

<file path=xl/sharedStrings.xml><?xml version="1.0" encoding="utf-8"?>
<sst xmlns="http://schemas.openxmlformats.org/spreadsheetml/2006/main" count="352" uniqueCount="170">
  <si>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</si>
  <si>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</si>
  <si>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</si>
  <si>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</si>
  <si>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</si>
  <si>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</si>
  <si>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</si>
  <si>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</si>
  <si>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</si>
  <si>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</si>
  <si>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</si>
  <si>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</si>
  <si>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</si>
  <si>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</si>
  <si>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</si>
  <si>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</si>
  <si>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</si>
  <si>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</si>
  <si>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</si>
  <si>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</si>
  <si>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</si>
  <si>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</si>
  <si>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</si>
  <si>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</si>
  <si>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</si>
  <si>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</si>
  <si>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</si>
  <si>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</si>
  <si>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</si>
  <si>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</si>
  <si>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</si>
  <si>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</si>
  <si>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</si>
  <si>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</si>
  <si>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</si>
  <si>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</si>
  <si>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</si>
  <si>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</si>
  <si>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</si>
  <si>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</si>
  <si>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</si>
  <si>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</si>
  <si>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</si>
  <si>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</si>
  <si>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</si>
  <si>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 xml:space="preserve">OSTVARENJE/IZVRŠENJE 
1.-6.2022. </t>
  </si>
  <si>
    <t xml:space="preserve">OSTVARENJE/IZVRŠENJE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</si>
  <si>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</si>
  <si>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</si>
  <si>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</si>
  <si>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</si>
  <si>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</si>
  <si>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</si>
  <si>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</si>
  <si>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</si>
  <si>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</si>
  <si>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</si>
  <si>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po posebnim propisima</t>
  </si>
  <si>
    <t>Ostali nespomenuti prihodi</t>
  </si>
  <si>
    <t>Prihodi od donacija</t>
  </si>
  <si>
    <t>Prihodi iz nadležnog proračuna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</si>
  <si>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</si>
  <si>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</si>
  <si>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redovne djelatnosti proračunskih korisnika</t>
  </si>
  <si>
    <t>Prihodi od upravnih i administrativnih pristojbi, pristojbi po posebnim propisima i naknada</t>
  </si>
  <si>
    <t>Plaće za posebne uvjete rada</t>
  </si>
  <si>
    <t>Ostali rashodi za zaposlene</t>
  </si>
  <si>
    <t>Doprinosi na plaće</t>
  </si>
  <si>
    <t>Doprinosi za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</si>
  <si>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</si>
  <si>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</si>
  <si>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</si>
  <si>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</si>
  <si>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</si>
  <si>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</si>
  <si>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</si>
  <si>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</si>
  <si>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</si>
  <si>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</si>
  <si>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</si>
  <si>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</si>
  <si>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</si>
  <si>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</si>
  <si>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</si>
  <si>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</si>
  <si>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</si>
  <si>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</si>
  <si>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</si>
  <si>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</si>
  <si>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</si>
  <si>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</si>
  <si>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</si>
  <si>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</si>
  <si>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</si>
  <si>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</si>
  <si>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</si>
  <si>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</si>
  <si>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</si>
  <si>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</si>
  <si>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</si>
  <si>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Uređaji, strojevi i oprema za ostale namjene</t>
  </si>
  <si>
    <t xml:space="preserve">Ostali nespomenuti financijski rashodi </t>
  </si>
  <si>
    <t>4 Prihodi za posebne namjene</t>
  </si>
  <si>
    <t>43 Ostali prihodi za posebne namjene</t>
  </si>
  <si>
    <t>5 Pomoći</t>
  </si>
  <si>
    <t>52 Ostale pomoći i darovnice</t>
  </si>
  <si>
    <t>6 Donacije</t>
  </si>
  <si>
    <t>61 Donacije</t>
  </si>
  <si>
    <t>Skrb za socijalno osjetljive skupine</t>
  </si>
  <si>
    <t>A-734193</t>
  </si>
  <si>
    <t>Opći prihodi i primici</t>
  </si>
  <si>
    <t>Plaće</t>
  </si>
  <si>
    <t>Računalne usluge</t>
  </si>
  <si>
    <t>Ostale naknade troškova zaposlenima</t>
  </si>
  <si>
    <t>Skrb o osobama s mentalnim oštećenjem</t>
  </si>
  <si>
    <t xml:space="preserve">Plaće </t>
  </si>
  <si>
    <t>Ostali prihodi za posebne namjene</t>
  </si>
  <si>
    <t>A-791010</t>
  </si>
  <si>
    <t>Ostale pomoći i darovnice</t>
  </si>
  <si>
    <t>Izvor financiranja:61</t>
  </si>
  <si>
    <t>Donacije</t>
  </si>
  <si>
    <t>Ostali nespomenuti financijski rashodi</t>
  </si>
  <si>
    <t>10 Socijalna zaštita</t>
  </si>
  <si>
    <t xml:space="preserve">OSTVARENJE/IZVRŠENJE 
1.-12.2023. </t>
  </si>
  <si>
    <t xml:space="preserve">OSTVARENJE/IZVRŠENJE 
1.-12.2022. </t>
  </si>
  <si>
    <t xml:space="preserve">IZVRŠENJE 
1.-12.2022. </t>
  </si>
  <si>
    <t xml:space="preserve">IZVRŠENJE 
1.-12.2023. </t>
  </si>
  <si>
    <t xml:space="preserve">1012 INVALIDITET </t>
  </si>
  <si>
    <t xml:space="preserve">OSTVARENJE/ IZVRŠENJE 
1.-12.2022. </t>
  </si>
  <si>
    <t xml:space="preserve">OSTVARENJE/ IZVRŠENJE 
1.-12.2023. </t>
  </si>
  <si>
    <t xml:space="preserve"> </t>
  </si>
  <si>
    <t>Kapitalni prijenosi između proračunskih korisnika istog proračuna</t>
  </si>
  <si>
    <t>Uredska oprema i namještaj</t>
  </si>
  <si>
    <t>Rashodi za dodatna ulaganja na nef. imovini</t>
  </si>
  <si>
    <t>Dodatna ulaganja na građ. objektima</t>
  </si>
  <si>
    <t>Donacije od pravnih i fizičkih osoba izvan općeg proračuna</t>
  </si>
  <si>
    <t>Ostali rashodi za zaposlenike</t>
  </si>
  <si>
    <t>Prijevozna sredstva u cestovnom prometu</t>
  </si>
  <si>
    <t>Podizanje kvalitete i dostupnosti socijalne skrbi</t>
  </si>
  <si>
    <t>K-618391</t>
  </si>
  <si>
    <t>Hitne intervencije u sustavu socijalne skrbi</t>
  </si>
  <si>
    <t>IZVJEŠTAJ PO PROGRAMSKOJ KLASIFIKACIJI (4003)</t>
  </si>
  <si>
    <t>IZVJEŠTAJ PO PROGRAMSKOJ KLASIFIKACIJI (4002)</t>
  </si>
  <si>
    <t>Skrb o osobama s mentalnim oštećenjem( ostali izvori financiranja)</t>
  </si>
  <si>
    <t>Prijevozna sredstva</t>
  </si>
  <si>
    <t>Izvor financiranja:11</t>
  </si>
  <si>
    <t>5=4/2*100</t>
  </si>
  <si>
    <t>st.2</t>
  </si>
  <si>
    <t>st.1</t>
  </si>
  <si>
    <t>IZVJEŠTAJ RAČUNA FINANCIRANJA PREMA EKONOMSKOJ KLASIFIKACIJI I IZVORIMA FINANCIRANJA</t>
  </si>
  <si>
    <t>7=5/3*100</t>
  </si>
  <si>
    <t>1.SAŽETAK  RAČUNA PRIHODA I RASHODA I RAČUNA FINANCIRANJA</t>
  </si>
  <si>
    <t xml:space="preserve"> 2.RAČUN PRIHODA I RASHODA </t>
  </si>
  <si>
    <t xml:space="preserve">2.a IZVJEŠTAJ O PRIHODIMA I RASHODIMA PREMA EKONOMSKOJ KLASIFIKACIJI </t>
  </si>
  <si>
    <t>2.b IZVJEŠTAJ O PRIHODIMA I RASHODIMA PREMA IZVORIMA FINANCIRANJA</t>
  </si>
  <si>
    <t>2.c IZVJEŠTAJ O RASHODIMA PREMA FUNKCIJSKOJ KLASIFIKACIJI</t>
  </si>
  <si>
    <t>st.3</t>
  </si>
  <si>
    <t>st.4</t>
  </si>
  <si>
    <t>st.5</t>
  </si>
  <si>
    <t>st.6</t>
  </si>
  <si>
    <t>st.7</t>
  </si>
  <si>
    <t>UKUPNO RASHODI (3+4)</t>
  </si>
  <si>
    <t>3. RAČUN FINANCIRANJA</t>
  </si>
  <si>
    <t xml:space="preserve">OSTVARENJE/  IZVRŠENJE 
1.-12.2023. </t>
  </si>
  <si>
    <t xml:space="preserve">OSTVARENJE/   IZVRŠENJE 
1.-12.2023. </t>
  </si>
  <si>
    <t>Izvor financiranja:43</t>
  </si>
  <si>
    <t>Izvor financiranja:52</t>
  </si>
  <si>
    <t xml:space="preserve">Tekuće pomoći od izvanproračunskih korisnika </t>
  </si>
  <si>
    <t>Pomoći od izvanproračunskih korisnika</t>
  </si>
  <si>
    <t>IZVRŠENJE FINANCIJSKOG PLANA DOMA ZA ODRASLE OSOBE SVETI FRANE ZADAR ZA RAZDOBLJE OD 01.01. DO 31.12.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</si>
</sst>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,"/>
      <charset val="238"/>
    </font>
    <font>
      <sz val="10"/>
      <name val="Ar,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1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2" borderId="3" xfId="0" quotePrefix="1" applyFont="1" applyFill="1" applyBorder="1" applyAlignment="1">
      <alignment horizontal="left" vertical="center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5" fillId="2" borderId="3" xfId="0" quotePrefix="1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4" fillId="2" borderId="3" xfId="0" quotePrefix="1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right" vertical="center"/>
    </xf>
    <xf numFmtId="164" fontId="4" fillId="3" borderId="3" xfId="0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2" borderId="3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2" borderId="3" xfId="0" quotePrefix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 wrapText="1"/>
    </xf>
    <xf numFmtId="164" fontId="9" fillId="7" borderId="3" xfId="0" applyNumberFormat="1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4" fillId="2" borderId="18" xfId="0" quotePrefix="1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0" xfId="0" quotePrefix="1" applyFont="1" applyFill="1" applyBorder="1" applyAlignment="1">
      <alignment horizontal="left" vertical="center"/>
    </xf>
    <xf numFmtId="0" fontId="4" fillId="2" borderId="21" xfId="0" quotePrefix="1" applyFont="1" applyFill="1" applyBorder="1" applyAlignment="1">
      <alignment horizontal="left" vertical="center"/>
    </xf>
    <xf numFmtId="0" fontId="5" fillId="2" borderId="21" xfId="0" quotePrefix="1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 wrapText="1"/>
    </xf>
    <xf numFmtId="0" fontId="6" fillId="2" borderId="18" xfId="0" quotePrefix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4" fillId="3" borderId="21" xfId="0" applyNumberFormat="1" applyFont="1" applyFill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4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5" borderId="6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/>
    </xf>
    <xf numFmtId="0" fontId="17" fillId="0" borderId="3" xfId="0" applyFont="1" applyBorder="1"/>
    <xf numFmtId="0" fontId="17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3" xfId="0" applyFont="1" applyFill="1" applyBorder="1"/>
    <xf numFmtId="0" fontId="20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4" fillId="0" borderId="3" xfId="0" applyFont="1" applyBorder="1"/>
    <xf numFmtId="0" fontId="4" fillId="2" borderId="3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6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wrapText="1"/>
    </xf>
    <xf numFmtId="0" fontId="6" fillId="5" borderId="3" xfId="0" applyFont="1" applyFill="1" applyBorder="1" applyAlignment="1">
      <alignment vertical="center" wrapText="1"/>
    </xf>
    <xf numFmtId="0" fontId="6" fillId="2" borderId="5" xfId="0" applyFont="1" applyFill="1" applyBorder="1"/>
    <xf numFmtId="0" fontId="22" fillId="0" borderId="0" xfId="0" applyFont="1"/>
    <xf numFmtId="0" fontId="23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2" fillId="2" borderId="18" xfId="0" quotePrefix="1" applyFont="1" applyFill="1" applyBorder="1" applyAlignment="1">
      <alignment horizontal="left" vertical="center"/>
    </xf>
    <xf numFmtId="0" fontId="22" fillId="2" borderId="18" xfId="0" applyFont="1" applyFill="1" applyBorder="1" applyAlignment="1">
      <alignment horizontal="left" vertical="center" wrapText="1"/>
    </xf>
    <xf numFmtId="0" fontId="23" fillId="0" borderId="18" xfId="0" applyFont="1" applyBorder="1"/>
    <xf numFmtId="0" fontId="22" fillId="0" borderId="18" xfId="0" applyFont="1" applyBorder="1"/>
    <xf numFmtId="0" fontId="15" fillId="2" borderId="3" xfId="0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15" fillId="0" borderId="0" xfId="0" applyFont="1"/>
    <xf numFmtId="0" fontId="22" fillId="0" borderId="0" xfId="0" applyFont="1" applyAlignment="1">
      <alignment vertical="center" wrapText="1"/>
    </xf>
    <xf numFmtId="3" fontId="22" fillId="2" borderId="3" xfId="0" applyNumberFormat="1" applyFont="1" applyFill="1" applyBorder="1" applyAlignment="1">
      <alignment horizontal="right"/>
    </xf>
    <xf numFmtId="3" fontId="22" fillId="2" borderId="21" xfId="0" applyNumberFormat="1" applyFont="1" applyFill="1" applyBorder="1" applyAlignment="1">
      <alignment horizontal="right"/>
    </xf>
    <xf numFmtId="0" fontId="7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164" fontId="22" fillId="2" borderId="3" xfId="0" applyNumberFormat="1" applyFont="1" applyFill="1" applyBorder="1" applyAlignment="1">
      <alignment horizontal="right"/>
    </xf>
    <xf numFmtId="164" fontId="15" fillId="0" borderId="3" xfId="0" applyNumberFormat="1" applyFont="1" applyBorder="1"/>
    <xf numFmtId="164" fontId="22" fillId="5" borderId="3" xfId="0" applyNumberFormat="1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7" fillId="0" borderId="18" xfId="0" applyFont="1" applyBorder="1"/>
    <xf numFmtId="0" fontId="6" fillId="0" borderId="18" xfId="0" applyFont="1" applyBorder="1"/>
    <xf numFmtId="0" fontId="4" fillId="0" borderId="18" xfId="0" applyFont="1" applyBorder="1"/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3" borderId="3" xfId="0" applyFont="1" applyFill="1" applyBorder="1" applyAlignment="1">
      <alignment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8" fillId="0" borderId="0" xfId="0" applyFont="1"/>
    <xf numFmtId="0" fontId="28" fillId="3" borderId="3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/>
    </xf>
    <xf numFmtId="0" fontId="18" fillId="0" borderId="3" xfId="0" applyFont="1" applyBorder="1"/>
    <xf numFmtId="0" fontId="18" fillId="0" borderId="19" xfId="0" applyFont="1" applyBorder="1"/>
    <xf numFmtId="3" fontId="4" fillId="2" borderId="3" xfId="0" applyNumberFormat="1" applyFont="1" applyFill="1" applyBorder="1" applyAlignment="1">
      <alignment horizontal="right" wrapText="1"/>
    </xf>
    <xf numFmtId="3" fontId="4" fillId="2" borderId="21" xfId="0" applyNumberFormat="1" applyFont="1" applyFill="1" applyBorder="1" applyAlignment="1">
      <alignment horizontal="right"/>
    </xf>
    <xf numFmtId="0" fontId="18" fillId="0" borderId="21" xfId="0" applyFont="1" applyBorder="1"/>
    <xf numFmtId="0" fontId="18" fillId="0" borderId="22" xfId="0" applyFont="1" applyBorder="1"/>
    <xf numFmtId="0" fontId="29" fillId="0" borderId="0" xfId="0" applyFont="1" applyAlignment="1">
      <alignment vertical="top" wrapText="1"/>
    </xf>
    <xf numFmtId="4" fontId="12" fillId="6" borderId="3" xfId="0" applyNumberFormat="1" applyFont="1" applyFill="1" applyBorder="1" applyAlignment="1">
      <alignment horizontal="center"/>
    </xf>
    <xf numFmtId="4" fontId="30" fillId="0" borderId="3" xfId="0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4" fontId="30" fillId="2" borderId="3" xfId="0" applyNumberFormat="1" applyFont="1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3" fontId="23" fillId="2" borderId="3" xfId="0" applyNumberFormat="1" applyFont="1" applyFill="1" applyBorder="1"/>
    <xf numFmtId="0" fontId="21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5" fillId="3" borderId="0" xfId="0" applyFont="1" applyFill="1"/>
    <xf numFmtId="0" fontId="15" fillId="0" borderId="0" xfId="0" applyFont="1" applyAlignment="1">
      <alignment horizontal="left"/>
    </xf>
    <xf numFmtId="0" fontId="15" fillId="3" borderId="0" xfId="0" applyFont="1" applyFill="1" applyAlignment="1">
      <alignment horizontal="left"/>
    </xf>
    <xf numFmtId="164" fontId="4" fillId="2" borderId="3" xfId="0" applyNumberFormat="1" applyFont="1" applyFill="1" applyBorder="1" applyAlignment="1">
      <alignment horizontal="right"/>
    </xf>
    <xf numFmtId="164" fontId="18" fillId="0" borderId="3" xfId="0" applyNumberFormat="1" applyFont="1" applyBorder="1"/>
    <xf numFmtId="164" fontId="4" fillId="2" borderId="21" xfId="0" applyNumberFormat="1" applyFont="1" applyFill="1" applyBorder="1" applyAlignment="1">
      <alignment horizontal="right"/>
    </xf>
    <xf numFmtId="164" fontId="18" fillId="0" borderId="21" xfId="0" applyNumberFormat="1" applyFont="1" applyBorder="1"/>
    <xf numFmtId="164" fontId="6" fillId="2" borderId="3" xfId="0" applyNumberFormat="1" applyFont="1" applyFill="1" applyBorder="1" applyAlignment="1">
      <alignment horizontal="right"/>
    </xf>
    <xf numFmtId="164" fontId="6" fillId="0" borderId="3" xfId="0" applyNumberFormat="1" applyFont="1" applyBorder="1"/>
    <xf numFmtId="164" fontId="6" fillId="2" borderId="3" xfId="0" applyNumberFormat="1" applyFont="1" applyFill="1" applyBorder="1"/>
    <xf numFmtId="0" fontId="28" fillId="3" borderId="3" xfId="0" applyFont="1" applyFill="1" applyBorder="1" applyAlignment="1">
      <alignment horizontal="center" vertical="center" wrapText="1"/>
    </xf>
    <xf numFmtId="164" fontId="35" fillId="2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20" fillId="0" borderId="3" xfId="0" applyFont="1" applyBorder="1"/>
    <xf numFmtId="0" fontId="4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164" fontId="18" fillId="0" borderId="0" xfId="0" applyNumberFormat="1" applyFont="1"/>
    <xf numFmtId="164" fontId="18" fillId="5" borderId="3" xfId="0" applyNumberFormat="1" applyFont="1" applyFill="1" applyBorder="1"/>
    <xf numFmtId="4" fontId="15" fillId="0" borderId="0" xfId="0" applyNumberFormat="1" applyFont="1"/>
    <xf numFmtId="164" fontId="4" fillId="5" borderId="3" xfId="0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8" fillId="0" borderId="3" xfId="0" quotePrefix="1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 wrapText="1"/>
    </xf>
    <xf numFmtId="2" fontId="6" fillId="3" borderId="3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/>
    <xf numFmtId="164" fontId="6" fillId="3" borderId="3" xfId="0" quotePrefix="1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18" fillId="0" borderId="0" xfId="0" applyFont="1" applyAlignment="1">
      <alignment horizontal="left"/>
    </xf>
    <xf numFmtId="4" fontId="16" fillId="3" borderId="21" xfId="0" applyNumberFormat="1" applyFont="1" applyFill="1" applyBorder="1" applyAlignment="1">
      <alignment horizontal="right"/>
    </xf>
    <xf numFmtId="4" fontId="6" fillId="0" borderId="21" xfId="0" applyNumberFormat="1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0" fontId="28" fillId="0" borderId="3" xfId="0" quotePrefix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18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left" vertical="center"/>
    </xf>
    <xf numFmtId="164" fontId="6" fillId="3" borderId="21" xfId="0" applyNumberFormat="1" applyFont="1" applyFill="1" applyBorder="1" applyAlignment="1">
      <alignment horizontal="right" vertical="center" wrapText="1"/>
    </xf>
    <xf numFmtId="164" fontId="6" fillId="3" borderId="21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0" fontId="12" fillId="6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8" fillId="2" borderId="3" xfId="0" quotePrefix="1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/>
    </xf>
    <xf numFmtId="0" fontId="6" fillId="0" borderId="17" xfId="0" quotePrefix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/>
    </xf>
    <xf numFmtId="164" fontId="6" fillId="0" borderId="21" xfId="0" applyNumberFormat="1" applyFont="1" applyBorder="1" applyAlignment="1">
      <alignment horizontal="right"/>
    </xf>
    <xf numFmtId="164" fontId="6" fillId="0" borderId="22" xfId="0" applyNumberFormat="1" applyFont="1" applyBorder="1" applyAlignment="1">
      <alignment horizontal="right"/>
    </xf>
    <xf numFmtId="164" fontId="18" fillId="7" borderId="3" xfId="0" applyNumberFormat="1" applyFont="1" applyFill="1" applyBorder="1"/>
    <xf numFmtId="4" fontId="4" fillId="2" borderId="3" xfId="0" applyNumberFormat="1" applyFont="1" applyFill="1" applyBorder="1" applyAlignment="1">
      <alignment horizontal="center" wrapText="1"/>
    </xf>
    <xf numFmtId="0" fontId="19" fillId="2" borderId="3" xfId="0" applyFont="1" applyFill="1" applyBorder="1" applyAlignment="1">
      <alignment wrapText="1"/>
    </xf>
    <xf numFmtId="4" fontId="4" fillId="3" borderId="3" xfId="0" applyNumberFormat="1" applyFont="1" applyFill="1" applyBorder="1" applyAlignment="1">
      <alignment horizontal="center"/>
    </xf>
    <xf numFmtId="164" fontId="18" fillId="0" borderId="19" xfId="0" applyNumberFormat="1" applyFont="1" applyBorder="1"/>
    <xf numFmtId="164" fontId="18" fillId="0" borderId="22" xfId="0" applyNumberFormat="1" applyFont="1" applyBorder="1"/>
    <xf numFmtId="0" fontId="6" fillId="3" borderId="18" xfId="0" quotePrefix="1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28" fillId="0" borderId="18" xfId="0" quotePrefix="1" applyFont="1" applyBorder="1" applyAlignment="1">
      <alignment horizontal="center" vertical="center" wrapText="1"/>
    </xf>
    <xf numFmtId="0" fontId="28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6" fillId="3" borderId="1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18" xfId="0" quotePrefix="1" applyFont="1" applyBorder="1" applyAlignment="1">
      <alignment horizontal="left" vertical="center"/>
    </xf>
    <xf numFmtId="0" fontId="28" fillId="0" borderId="18" xfId="0" quotePrefix="1" applyFont="1" applyBorder="1" applyAlignment="1">
      <alignment horizontal="center" wrapText="1"/>
    </xf>
    <xf numFmtId="0" fontId="28" fillId="0" borderId="3" xfId="0" quotePrefix="1" applyFont="1" applyBorder="1" applyAlignment="1">
      <alignment horizontal="center" wrapText="1"/>
    </xf>
    <xf numFmtId="0" fontId="6" fillId="3" borderId="20" xfId="0" quotePrefix="1" applyFont="1" applyFill="1" applyBorder="1" applyAlignment="1">
      <alignment horizontal="left" vertical="center" wrapText="1"/>
    </xf>
    <xf numFmtId="0" fontId="6" fillId="3" borderId="21" xfId="0" quotePrefix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vertical="center" wrapText="1"/>
    </xf>
    <xf numFmtId="0" fontId="6" fillId="0" borderId="18" xfId="0" quotePrefix="1" applyFont="1" applyBorder="1" applyAlignment="1">
      <alignment horizontal="left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topLeftCell="A4" workbookViewId="0">
      <selection activeCell="J15" sqref="J15"/>
    </sheetView>
  </sheetViews>
  <sheetFormatPr defaultRowHeight="15"/>
  <cols>
    <col min="1" max="1" width="5.140625" style="101" customWidth="1"/>
    <col min="2" max="5" width="9.140625" style="101"/>
    <col min="6" max="6" width="16.28515625" style="101" customWidth="1"/>
    <col min="7" max="7" width="23.5703125" style="101" customWidth="1"/>
    <col min="8" max="8" width="19.85546875" style="101" customWidth="1"/>
    <col min="9" max="9" width="15.85546875" style="101" customWidth="1"/>
    <col min="10" max="10" width="23.85546875" style="101" customWidth="1"/>
    <col min="11" max="11" width="10.85546875" style="101" customWidth="1"/>
    <col min="12" max="12" width="11.140625" style="101" customWidth="1"/>
    <col min="13" max="13" width="25.28515625" style="101" customWidth="1"/>
    <col min="14" max="16384" width="9.140625" style="101"/>
  </cols>
  <sheetData>
    <row r="1" spans="1:13" ht="18.75" customHeight="1">
      <c r="A1" s="130"/>
      <c r="B1" s="130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9"/>
    </row>
    <row r="2" spans="1:13" ht="18.75" customHeight="1">
      <c r="A2" s="130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74" t="s">
        <v>148</v>
      </c>
      <c r="M2" s="149"/>
    </row>
    <row r="3" spans="1:13" ht="33" customHeight="1">
      <c r="A3" s="130"/>
      <c r="B3" s="229" t="s">
        <v>169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149"/>
    </row>
    <row r="4" spans="1:13" ht="18" customHeight="1">
      <c r="A4" s="13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9"/>
    </row>
    <row r="5" spans="1:13" ht="15.75" customHeight="1">
      <c r="A5" s="130"/>
      <c r="B5" s="229" t="s">
        <v>11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150"/>
    </row>
    <row r="6" spans="1:13" ht="18">
      <c r="A6" s="13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02"/>
    </row>
    <row r="7" spans="1:13" ht="18" customHeight="1">
      <c r="A7" s="130"/>
      <c r="B7" s="229" t="s">
        <v>151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51"/>
    </row>
    <row r="8" spans="1:13" ht="18" customHeight="1">
      <c r="A8" s="130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51"/>
    </row>
    <row r="9" spans="1:13" ht="18" customHeight="1" thickBot="1">
      <c r="B9" s="221" t="s">
        <v>51</v>
      </c>
      <c r="C9" s="221"/>
      <c r="D9" s="221"/>
      <c r="E9" s="221"/>
      <c r="F9" s="221"/>
      <c r="G9" s="100"/>
      <c r="H9" s="152"/>
      <c r="I9" s="152"/>
      <c r="J9" s="152"/>
      <c r="K9" s="44"/>
      <c r="L9" s="44"/>
    </row>
    <row r="10" spans="1:13" ht="38.25">
      <c r="B10" s="224" t="s">
        <v>7</v>
      </c>
      <c r="C10" s="225"/>
      <c r="D10" s="225"/>
      <c r="E10" s="225"/>
      <c r="F10" s="225"/>
      <c r="G10" s="177" t="s">
        <v>124</v>
      </c>
      <c r="H10" s="177" t="s">
        <v>44</v>
      </c>
      <c r="I10" s="177" t="s">
        <v>41</v>
      </c>
      <c r="J10" s="177" t="s">
        <v>123</v>
      </c>
      <c r="K10" s="177" t="s">
        <v>21</v>
      </c>
      <c r="L10" s="209" t="s">
        <v>42</v>
      </c>
    </row>
    <row r="11" spans="1:13">
      <c r="B11" s="237">
        <v>1</v>
      </c>
      <c r="C11" s="238"/>
      <c r="D11" s="238"/>
      <c r="E11" s="238"/>
      <c r="F11" s="238"/>
      <c r="G11" s="197">
        <v>2</v>
      </c>
      <c r="H11" s="181">
        <v>3</v>
      </c>
      <c r="I11" s="181">
        <v>4</v>
      </c>
      <c r="J11" s="181">
        <v>5</v>
      </c>
      <c r="K11" s="181" t="s">
        <v>32</v>
      </c>
      <c r="L11" s="182" t="s">
        <v>150</v>
      </c>
    </row>
    <row r="12" spans="1:13">
      <c r="B12" s="222" t="s">
        <v>23</v>
      </c>
      <c r="C12" s="223"/>
      <c r="D12" s="223"/>
      <c r="E12" s="223"/>
      <c r="F12" s="235"/>
      <c r="G12" s="14">
        <v>1287255.54</v>
      </c>
      <c r="H12" s="184">
        <v>1339861</v>
      </c>
      <c r="I12" s="184">
        <v>0</v>
      </c>
      <c r="J12" s="184">
        <v>1380484.99</v>
      </c>
      <c r="K12" s="184">
        <f>J12/G12*100</f>
        <v>107.2424974764529</v>
      </c>
      <c r="L12" s="210">
        <f>J12/H12*100</f>
        <v>103.03195555359848</v>
      </c>
    </row>
    <row r="13" spans="1:13">
      <c r="B13" s="236" t="s">
        <v>22</v>
      </c>
      <c r="C13" s="235"/>
      <c r="D13" s="235"/>
      <c r="E13" s="235"/>
      <c r="F13" s="235"/>
      <c r="G13" s="14">
        <v>0</v>
      </c>
      <c r="H13" s="184">
        <v>0</v>
      </c>
      <c r="I13" s="184">
        <v>0</v>
      </c>
      <c r="J13" s="184">
        <v>0</v>
      </c>
      <c r="K13" s="184">
        <v>0</v>
      </c>
      <c r="L13" s="210">
        <v>0</v>
      </c>
    </row>
    <row r="14" spans="1:13">
      <c r="B14" s="232" t="s">
        <v>0</v>
      </c>
      <c r="C14" s="233"/>
      <c r="D14" s="233"/>
      <c r="E14" s="233"/>
      <c r="F14" s="234"/>
      <c r="G14" s="15">
        <f>G12</f>
        <v>1287255.54</v>
      </c>
      <c r="H14" s="15">
        <f>H12</f>
        <v>1339861</v>
      </c>
      <c r="I14" s="198">
        <v>0</v>
      </c>
      <c r="J14" s="198">
        <f>J12</f>
        <v>1380484.99</v>
      </c>
      <c r="K14" s="184">
        <f t="shared" ref="K14:K17" si="0">J14/G14*100</f>
        <v>107.2424974764529</v>
      </c>
      <c r="L14" s="210">
        <f t="shared" ref="L14:L17" si="1">J14/H14*100</f>
        <v>103.03195555359848</v>
      </c>
      <c r="M14" s="101" t="s">
        <v>130</v>
      </c>
    </row>
    <row r="15" spans="1:13">
      <c r="B15" s="242" t="s">
        <v>24</v>
      </c>
      <c r="C15" s="223"/>
      <c r="D15" s="223"/>
      <c r="E15" s="223"/>
      <c r="F15" s="223"/>
      <c r="G15" s="14">
        <v>1255697.82</v>
      </c>
      <c r="H15" s="184">
        <v>1339861</v>
      </c>
      <c r="I15" s="184">
        <v>0</v>
      </c>
      <c r="J15" s="184">
        <v>1372489.3</v>
      </c>
      <c r="K15" s="184">
        <f t="shared" si="0"/>
        <v>109.30092241459812</v>
      </c>
      <c r="L15" s="210">
        <f t="shared" si="1"/>
        <v>102.43520036779934</v>
      </c>
    </row>
    <row r="16" spans="1:13">
      <c r="B16" s="236" t="s">
        <v>25</v>
      </c>
      <c r="C16" s="235"/>
      <c r="D16" s="235"/>
      <c r="E16" s="235"/>
      <c r="F16" s="235"/>
      <c r="G16" s="199">
        <v>42587.519999999997</v>
      </c>
      <c r="H16" s="184">
        <v>0</v>
      </c>
      <c r="I16" s="184">
        <v>0</v>
      </c>
      <c r="J16" s="184">
        <v>29420</v>
      </c>
      <c r="K16" s="184">
        <f t="shared" si="0"/>
        <v>69.081270757254714</v>
      </c>
      <c r="L16" s="210">
        <v>0</v>
      </c>
    </row>
    <row r="17" spans="1:49">
      <c r="B17" s="201" t="s">
        <v>1</v>
      </c>
      <c r="C17" s="47"/>
      <c r="D17" s="47"/>
      <c r="E17" s="47"/>
      <c r="F17" s="47"/>
      <c r="G17" s="200">
        <f>G15+G16</f>
        <v>1298285.3400000001</v>
      </c>
      <c r="H17" s="200">
        <f>H15+H16</f>
        <v>1339861</v>
      </c>
      <c r="I17" s="208">
        <v>0</v>
      </c>
      <c r="J17" s="198">
        <f>J15+J16</f>
        <v>1401909.3</v>
      </c>
      <c r="K17" s="184">
        <f t="shared" si="0"/>
        <v>107.98160133272397</v>
      </c>
      <c r="L17" s="210">
        <f t="shared" si="1"/>
        <v>104.63095052397226</v>
      </c>
    </row>
    <row r="18" spans="1:49" ht="15.75" thickBot="1">
      <c r="B18" s="239" t="s">
        <v>2</v>
      </c>
      <c r="C18" s="241"/>
      <c r="D18" s="241"/>
      <c r="E18" s="241"/>
      <c r="F18" s="241"/>
      <c r="G18" s="202">
        <v>-11029.8</v>
      </c>
      <c r="H18" s="203">
        <v>0</v>
      </c>
      <c r="I18" s="203">
        <v>0</v>
      </c>
      <c r="J18" s="203">
        <v>-21424.31</v>
      </c>
      <c r="K18" s="211">
        <v>0</v>
      </c>
      <c r="L18" s="212">
        <v>0</v>
      </c>
    </row>
    <row r="19" spans="1:49" ht="18">
      <c r="B19" s="100"/>
      <c r="C19" s="153"/>
      <c r="D19" s="153"/>
      <c r="E19" s="153"/>
      <c r="F19" s="153"/>
      <c r="G19" s="153"/>
      <c r="H19" s="153"/>
      <c r="I19" s="153"/>
      <c r="J19" s="153"/>
      <c r="K19" s="87"/>
      <c r="L19" s="87"/>
      <c r="M19" s="87"/>
    </row>
    <row r="20" spans="1:49" ht="18" customHeight="1" thickBot="1">
      <c r="B20" s="221" t="s">
        <v>48</v>
      </c>
      <c r="C20" s="221"/>
      <c r="D20" s="221"/>
      <c r="E20" s="221"/>
      <c r="F20" s="221"/>
      <c r="G20" s="175"/>
      <c r="H20" s="176"/>
      <c r="I20" s="176"/>
      <c r="J20" s="176"/>
      <c r="K20" s="50"/>
      <c r="L20" s="50"/>
      <c r="M20" s="50"/>
    </row>
    <row r="21" spans="1:49" ht="38.25">
      <c r="B21" s="224" t="s">
        <v>7</v>
      </c>
      <c r="C21" s="225"/>
      <c r="D21" s="225"/>
      <c r="E21" s="225"/>
      <c r="F21" s="225"/>
      <c r="G21" s="177" t="s">
        <v>45</v>
      </c>
      <c r="H21" s="178" t="s">
        <v>44</v>
      </c>
      <c r="I21" s="178" t="s">
        <v>41</v>
      </c>
      <c r="J21" s="178" t="s">
        <v>46</v>
      </c>
      <c r="K21" s="178" t="s">
        <v>21</v>
      </c>
      <c r="L21" s="179" t="s">
        <v>42</v>
      </c>
      <c r="M21" s="130"/>
    </row>
    <row r="22" spans="1:49">
      <c r="B22" s="226">
        <v>1</v>
      </c>
      <c r="C22" s="227"/>
      <c r="D22" s="227"/>
      <c r="E22" s="227"/>
      <c r="F22" s="227"/>
      <c r="G22" s="180">
        <v>2</v>
      </c>
      <c r="H22" s="181">
        <v>3</v>
      </c>
      <c r="I22" s="181">
        <v>4</v>
      </c>
      <c r="J22" s="181">
        <v>5</v>
      </c>
      <c r="K22" s="181" t="s">
        <v>32</v>
      </c>
      <c r="L22" s="182" t="s">
        <v>33</v>
      </c>
      <c r="M22" s="130"/>
    </row>
    <row r="23" spans="1:49" ht="15.75" customHeight="1">
      <c r="B23" s="222" t="s">
        <v>26</v>
      </c>
      <c r="C23" s="228"/>
      <c r="D23" s="228"/>
      <c r="E23" s="228"/>
      <c r="F23" s="228"/>
      <c r="G23" s="19">
        <v>0</v>
      </c>
      <c r="H23" s="183">
        <v>0</v>
      </c>
      <c r="I23" s="183">
        <v>0</v>
      </c>
      <c r="J23" s="184">
        <v>0</v>
      </c>
      <c r="K23" s="183">
        <v>0</v>
      </c>
      <c r="L23" s="185">
        <v>0</v>
      </c>
      <c r="M23" s="130"/>
    </row>
    <row r="24" spans="1:49">
      <c r="B24" s="222" t="s">
        <v>27</v>
      </c>
      <c r="C24" s="223"/>
      <c r="D24" s="223"/>
      <c r="E24" s="223"/>
      <c r="F24" s="223"/>
      <c r="G24" s="18">
        <v>0</v>
      </c>
      <c r="H24" s="183">
        <v>0</v>
      </c>
      <c r="I24" s="183">
        <v>0</v>
      </c>
      <c r="J24" s="184">
        <v>0</v>
      </c>
      <c r="K24" s="183">
        <v>0</v>
      </c>
      <c r="L24" s="185">
        <v>0</v>
      </c>
      <c r="M24" s="130"/>
    </row>
    <row r="25" spans="1:49" ht="15" customHeight="1">
      <c r="B25" s="219" t="s">
        <v>43</v>
      </c>
      <c r="C25" s="220"/>
      <c r="D25" s="220"/>
      <c r="E25" s="220"/>
      <c r="F25" s="220"/>
      <c r="G25" s="186">
        <v>0</v>
      </c>
      <c r="H25" s="187">
        <v>0</v>
      </c>
      <c r="I25" s="188">
        <v>0</v>
      </c>
      <c r="J25" s="189">
        <v>0</v>
      </c>
      <c r="K25" s="183">
        <v>0</v>
      </c>
      <c r="L25" s="185">
        <v>0</v>
      </c>
      <c r="M25" s="130"/>
    </row>
    <row r="26" spans="1:49" s="154" customFormat="1" ht="15" customHeight="1">
      <c r="A26" s="101"/>
      <c r="B26" s="222" t="s">
        <v>16</v>
      </c>
      <c r="C26" s="223"/>
      <c r="D26" s="223"/>
      <c r="E26" s="223"/>
      <c r="F26" s="223"/>
      <c r="G26" s="18">
        <v>0</v>
      </c>
      <c r="H26" s="190">
        <v>0</v>
      </c>
      <c r="I26" s="183">
        <v>0</v>
      </c>
      <c r="J26" s="184">
        <v>0</v>
      </c>
      <c r="K26" s="183">
        <v>0</v>
      </c>
      <c r="L26" s="185">
        <v>0</v>
      </c>
      <c r="M26" s="130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</row>
    <row r="27" spans="1:49" s="154" customFormat="1" ht="15" customHeight="1">
      <c r="A27" s="101"/>
      <c r="B27" s="222" t="s">
        <v>47</v>
      </c>
      <c r="C27" s="223"/>
      <c r="D27" s="223"/>
      <c r="E27" s="223"/>
      <c r="F27" s="223"/>
      <c r="G27" s="18">
        <v>0</v>
      </c>
      <c r="H27" s="184">
        <v>0</v>
      </c>
      <c r="I27" s="183">
        <v>0</v>
      </c>
      <c r="J27" s="184">
        <v>0</v>
      </c>
      <c r="K27" s="183">
        <v>0</v>
      </c>
      <c r="L27" s="185">
        <v>0</v>
      </c>
      <c r="M27" s="130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</row>
    <row r="28" spans="1:49" s="156" customFormat="1">
      <c r="A28" s="155"/>
      <c r="B28" s="219" t="s">
        <v>49</v>
      </c>
      <c r="C28" s="220"/>
      <c r="D28" s="220"/>
      <c r="E28" s="220"/>
      <c r="F28" s="220"/>
      <c r="G28" s="191">
        <v>0</v>
      </c>
      <c r="H28" s="187">
        <v>0</v>
      </c>
      <c r="I28" s="192">
        <v>0</v>
      </c>
      <c r="J28" s="189">
        <v>0</v>
      </c>
      <c r="K28" s="183">
        <v>0</v>
      </c>
      <c r="L28" s="185">
        <v>0</v>
      </c>
      <c r="M28" s="193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</row>
    <row r="29" spans="1:49" ht="16.5" thickBot="1">
      <c r="B29" s="239" t="s">
        <v>50</v>
      </c>
      <c r="C29" s="240"/>
      <c r="D29" s="240"/>
      <c r="E29" s="240"/>
      <c r="F29" s="240"/>
      <c r="G29" s="45">
        <v>0</v>
      </c>
      <c r="H29" s="194">
        <v>0</v>
      </c>
      <c r="I29" s="194">
        <v>0</v>
      </c>
      <c r="J29" s="45">
        <v>0</v>
      </c>
      <c r="K29" s="195">
        <v>0</v>
      </c>
      <c r="L29" s="196">
        <v>0</v>
      </c>
      <c r="M29" s="130"/>
    </row>
    <row r="30" spans="1:49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49" ht="15" customHeight="1"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130"/>
    </row>
    <row r="32" spans="1:49" ht="15" customHeight="1"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130"/>
    </row>
    <row r="33" spans="2:13" ht="36.75" customHeight="1"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130"/>
    </row>
    <row r="34" spans="2:13" ht="15" customHeight="1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</row>
    <row r="35" spans="2:13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</row>
  </sheetData>
  <mergeCells count="25">
    <mergeCell ref="B7:L7"/>
    <mergeCell ref="B5:L5"/>
    <mergeCell ref="B3:L3"/>
    <mergeCell ref="B32:L33"/>
    <mergeCell ref="B34:L35"/>
    <mergeCell ref="B14:F14"/>
    <mergeCell ref="B24:F24"/>
    <mergeCell ref="B12:F12"/>
    <mergeCell ref="B13:F13"/>
    <mergeCell ref="B10:F10"/>
    <mergeCell ref="B11:F11"/>
    <mergeCell ref="B29:F29"/>
    <mergeCell ref="B16:F16"/>
    <mergeCell ref="B18:F18"/>
    <mergeCell ref="B15:F15"/>
    <mergeCell ref="B31:L31"/>
    <mergeCell ref="B28:F28"/>
    <mergeCell ref="B25:F25"/>
    <mergeCell ref="B9:F9"/>
    <mergeCell ref="B20:F20"/>
    <mergeCell ref="B26:F26"/>
    <mergeCell ref="B27:F27"/>
    <mergeCell ref="B21:F21"/>
    <mergeCell ref="B22:F22"/>
    <mergeCell ref="B23:F2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19" zoomScale="90" zoomScaleNormal="90" workbookViewId="0">
      <selection activeCell="K33" sqref="K33:M87"/>
    </sheetView>
  </sheetViews>
  <sheetFormatPr defaultRowHeight="15"/>
  <cols>
    <col min="1" max="1" width="2" style="101" customWidth="1"/>
    <col min="2" max="2" width="4.42578125" style="101" customWidth="1"/>
    <col min="3" max="3" width="4" style="101" customWidth="1"/>
    <col min="4" max="4" width="5.28515625" style="101" customWidth="1"/>
    <col min="5" max="5" width="6.42578125" style="101" customWidth="1"/>
    <col min="6" max="6" width="42" style="101" customWidth="1"/>
    <col min="7" max="7" width="16" style="101" customWidth="1"/>
    <col min="8" max="8" width="16.85546875" style="101" customWidth="1"/>
    <col min="9" max="9" width="12.28515625" style="101" customWidth="1"/>
    <col min="10" max="10" width="15.28515625" style="101" customWidth="1"/>
    <col min="11" max="11" width="9.85546875" style="101" customWidth="1"/>
    <col min="12" max="12" width="10.140625" style="101" customWidth="1"/>
    <col min="13" max="16384" width="9.140625" style="101"/>
  </cols>
  <sheetData>
    <row r="1" spans="1:14" ht="18"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</row>
    <row r="2" spans="1:14" ht="15.75" customHeight="1">
      <c r="B2" s="229" t="s">
        <v>11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130"/>
    </row>
    <row r="3" spans="1:14" ht="18">
      <c r="B3" s="129"/>
      <c r="C3" s="129"/>
      <c r="D3" s="129"/>
      <c r="E3" s="129"/>
      <c r="F3" s="129"/>
      <c r="G3" s="129"/>
      <c r="H3" s="129"/>
      <c r="I3" s="129"/>
      <c r="J3" s="93"/>
      <c r="K3" s="93"/>
      <c r="L3" s="93" t="s">
        <v>147</v>
      </c>
      <c r="M3" s="130"/>
    </row>
    <row r="4" spans="1:14" ht="15.75" customHeight="1">
      <c r="B4" s="229" t="s">
        <v>152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130"/>
    </row>
    <row r="5" spans="1:14" ht="18">
      <c r="B5" s="129"/>
      <c r="C5" s="129"/>
      <c r="D5" s="129"/>
      <c r="E5" s="129"/>
      <c r="F5" s="129"/>
      <c r="G5" s="129"/>
      <c r="H5" s="129"/>
      <c r="I5" s="129"/>
      <c r="J5" s="93"/>
      <c r="K5" s="93"/>
      <c r="L5" s="93"/>
      <c r="M5" s="130"/>
    </row>
    <row r="6" spans="1:14" ht="15.75" customHeight="1">
      <c r="B6" s="229" t="s">
        <v>153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130"/>
    </row>
    <row r="7" spans="1:14" ht="18.75" thickBot="1">
      <c r="B7" s="129"/>
      <c r="C7" s="129"/>
      <c r="D7" s="129"/>
      <c r="E7" s="129"/>
      <c r="F7" s="129"/>
      <c r="G7" s="129"/>
      <c r="H7" s="129"/>
      <c r="I7" s="129"/>
      <c r="J7" s="93"/>
      <c r="K7" s="93"/>
      <c r="L7" s="93"/>
      <c r="M7" s="130"/>
    </row>
    <row r="8" spans="1:14" ht="45" customHeight="1">
      <c r="A8" s="130"/>
      <c r="B8" s="245" t="s">
        <v>7</v>
      </c>
      <c r="C8" s="246"/>
      <c r="D8" s="246"/>
      <c r="E8" s="246"/>
      <c r="F8" s="246"/>
      <c r="G8" s="112" t="s">
        <v>128</v>
      </c>
      <c r="H8" s="112" t="s">
        <v>44</v>
      </c>
      <c r="I8" s="112" t="s">
        <v>41</v>
      </c>
      <c r="J8" s="112" t="s">
        <v>129</v>
      </c>
      <c r="K8" s="112" t="s">
        <v>21</v>
      </c>
      <c r="L8" s="113" t="s">
        <v>42</v>
      </c>
      <c r="M8" s="130"/>
      <c r="N8" s="130"/>
    </row>
    <row r="9" spans="1:14">
      <c r="A9" s="130"/>
      <c r="B9" s="243">
        <v>1</v>
      </c>
      <c r="C9" s="244"/>
      <c r="D9" s="244"/>
      <c r="E9" s="244"/>
      <c r="F9" s="244"/>
      <c r="G9" s="131">
        <v>2</v>
      </c>
      <c r="H9" s="131">
        <v>3</v>
      </c>
      <c r="I9" s="131">
        <v>4</v>
      </c>
      <c r="J9" s="131">
        <v>5</v>
      </c>
      <c r="K9" s="131" t="s">
        <v>32</v>
      </c>
      <c r="L9" s="132" t="s">
        <v>150</v>
      </c>
      <c r="M9" s="130"/>
      <c r="N9" s="130"/>
    </row>
    <row r="10" spans="1:14">
      <c r="B10" s="31"/>
      <c r="C10" s="2"/>
      <c r="D10" s="2"/>
      <c r="E10" s="2"/>
      <c r="F10" s="2" t="s">
        <v>40</v>
      </c>
      <c r="G10" s="161">
        <f>G11</f>
        <v>1287255.54</v>
      </c>
      <c r="H10" s="161">
        <f>H11</f>
        <v>1339861</v>
      </c>
      <c r="I10" s="103"/>
      <c r="J10" s="162">
        <f>J11</f>
        <v>1380484.99</v>
      </c>
      <c r="K10" s="158">
        <f>J10/G10*100</f>
        <v>107.2424974764529</v>
      </c>
      <c r="L10" s="217">
        <f>J10/H10*100</f>
        <v>103.03195555359848</v>
      </c>
    </row>
    <row r="11" spans="1:14">
      <c r="B11" s="31">
        <v>6</v>
      </c>
      <c r="C11" s="2"/>
      <c r="D11" s="2"/>
      <c r="E11" s="2"/>
      <c r="F11" s="2" t="s">
        <v>3</v>
      </c>
      <c r="G11" s="163">
        <f>G12+G21+G24+G27</f>
        <v>1287255.54</v>
      </c>
      <c r="H11" s="163">
        <f>H12+H21+H24+H27</f>
        <v>1339861</v>
      </c>
      <c r="I11" s="148"/>
      <c r="J11" s="163">
        <f>J12+J21+J24+J27</f>
        <v>1380484.99</v>
      </c>
      <c r="K11" s="158">
        <f>J11/G11*100</f>
        <v>107.2424974764529</v>
      </c>
      <c r="L11" s="217">
        <f>J11/H11*100</f>
        <v>103.03195555359848</v>
      </c>
    </row>
    <row r="12" spans="1:14" ht="25.5">
      <c r="A12" s="130"/>
      <c r="B12" s="31"/>
      <c r="C12" s="2">
        <v>63</v>
      </c>
      <c r="D12" s="6"/>
      <c r="E12" s="6"/>
      <c r="F12" s="6" t="s">
        <v>15</v>
      </c>
      <c r="G12" s="157">
        <f>G13+G15+G18</f>
        <v>255193.62</v>
      </c>
      <c r="H12" s="157">
        <f>H15+H18</f>
        <v>270971</v>
      </c>
      <c r="I12" s="103"/>
      <c r="J12" s="157">
        <f>J13+J15+J18</f>
        <v>252780.66</v>
      </c>
      <c r="K12" s="158">
        <f t="shared" ref="K12:K30" si="0">J12/G12*100</f>
        <v>99.054459120098699</v>
      </c>
      <c r="L12" s="217">
        <f t="shared" ref="L12:L29" si="1">J12/H12*100</f>
        <v>93.286979049418576</v>
      </c>
    </row>
    <row r="13" spans="1:14">
      <c r="B13" s="32"/>
      <c r="C13" s="3"/>
      <c r="D13" s="10">
        <v>634</v>
      </c>
      <c r="E13" s="3"/>
      <c r="F13" s="10" t="s">
        <v>168</v>
      </c>
      <c r="G13" s="157">
        <f>G14</f>
        <v>12312.47</v>
      </c>
      <c r="H13" s="157">
        <f>H14</f>
        <v>0</v>
      </c>
      <c r="I13" s="103"/>
      <c r="J13" s="158">
        <f>J14</f>
        <v>0</v>
      </c>
      <c r="K13" s="158"/>
      <c r="L13" s="217"/>
    </row>
    <row r="14" spans="1:14">
      <c r="B14" s="32"/>
      <c r="C14" s="3"/>
      <c r="D14" s="3"/>
      <c r="E14" s="3">
        <v>6341</v>
      </c>
      <c r="F14" s="3" t="s">
        <v>167</v>
      </c>
      <c r="G14" s="157">
        <v>12312.47</v>
      </c>
      <c r="H14" s="157">
        <v>0</v>
      </c>
      <c r="I14" s="103"/>
      <c r="J14" s="158">
        <v>0</v>
      </c>
      <c r="K14" s="158"/>
      <c r="L14" s="217"/>
    </row>
    <row r="15" spans="1:14" ht="27" customHeight="1">
      <c r="A15" s="130"/>
      <c r="B15" s="32"/>
      <c r="C15" s="3"/>
      <c r="D15" s="27">
        <v>636</v>
      </c>
      <c r="E15" s="3"/>
      <c r="F15" s="13" t="s">
        <v>52</v>
      </c>
      <c r="G15" s="157">
        <f>G16+G17</f>
        <v>242881.15</v>
      </c>
      <c r="H15" s="157">
        <f>H16+H17</f>
        <v>270971</v>
      </c>
      <c r="I15" s="103"/>
      <c r="J15" s="157">
        <f>J16+J17</f>
        <v>251315.92</v>
      </c>
      <c r="K15" s="158">
        <f t="shared" si="0"/>
        <v>103.47279729200886</v>
      </c>
      <c r="L15" s="217">
        <f t="shared" si="1"/>
        <v>92.746426739392788</v>
      </c>
    </row>
    <row r="16" spans="1:14" ht="25.5">
      <c r="B16" s="32"/>
      <c r="C16" s="3"/>
      <c r="D16" s="3"/>
      <c r="E16" s="3">
        <v>6361</v>
      </c>
      <c r="F16" s="13" t="s">
        <v>53</v>
      </c>
      <c r="G16" s="157">
        <v>240226.69</v>
      </c>
      <c r="H16" s="157">
        <v>270971</v>
      </c>
      <c r="I16" s="103"/>
      <c r="J16" s="158">
        <v>251315.92</v>
      </c>
      <c r="K16" s="158">
        <f t="shared" si="0"/>
        <v>104.61615235176409</v>
      </c>
      <c r="L16" s="217">
        <f t="shared" si="1"/>
        <v>92.746426739392788</v>
      </c>
    </row>
    <row r="17" spans="1:15" ht="25.5">
      <c r="B17" s="32"/>
      <c r="C17" s="3"/>
      <c r="D17" s="3"/>
      <c r="E17" s="3">
        <v>6362</v>
      </c>
      <c r="F17" s="13" t="s">
        <v>54</v>
      </c>
      <c r="G17" s="157">
        <v>2654.46</v>
      </c>
      <c r="H17" s="157">
        <v>0</v>
      </c>
      <c r="I17" s="103"/>
      <c r="J17" s="158">
        <v>0</v>
      </c>
      <c r="K17" s="158">
        <v>0</v>
      </c>
      <c r="L17" s="217">
        <v>0</v>
      </c>
    </row>
    <row r="18" spans="1:15" ht="25.5">
      <c r="B18" s="32"/>
      <c r="C18" s="3"/>
      <c r="D18" s="10">
        <v>639</v>
      </c>
      <c r="E18" s="3"/>
      <c r="F18" s="13" t="s">
        <v>55</v>
      </c>
      <c r="G18" s="157">
        <f>G20+G19</f>
        <v>0</v>
      </c>
      <c r="H18" s="157">
        <f>H19+H20</f>
        <v>0</v>
      </c>
      <c r="I18" s="103"/>
      <c r="J18" s="157">
        <f>J20+J19</f>
        <v>1464.74</v>
      </c>
      <c r="K18" s="158">
        <v>0</v>
      </c>
      <c r="L18" s="217">
        <v>0</v>
      </c>
    </row>
    <row r="19" spans="1:15" ht="25.5">
      <c r="B19" s="32"/>
      <c r="C19" s="3"/>
      <c r="D19" s="10"/>
      <c r="E19" s="3">
        <v>6391</v>
      </c>
      <c r="F19" s="13" t="s">
        <v>56</v>
      </c>
      <c r="G19" s="157">
        <v>0</v>
      </c>
      <c r="H19" s="157">
        <v>0</v>
      </c>
      <c r="I19" s="103"/>
      <c r="J19" s="158">
        <v>1464.74</v>
      </c>
      <c r="K19" s="158">
        <v>0</v>
      </c>
      <c r="L19" s="217">
        <v>0</v>
      </c>
    </row>
    <row r="20" spans="1:15" ht="25.5">
      <c r="B20" s="32"/>
      <c r="C20" s="3"/>
      <c r="D20" s="3"/>
      <c r="E20" s="3">
        <v>6392</v>
      </c>
      <c r="F20" s="13" t="s">
        <v>131</v>
      </c>
      <c r="G20" s="157">
        <v>0</v>
      </c>
      <c r="H20" s="157">
        <v>0</v>
      </c>
      <c r="I20" s="103"/>
      <c r="J20" s="158">
        <v>0</v>
      </c>
      <c r="K20" s="158">
        <v>0</v>
      </c>
      <c r="L20" s="217">
        <v>0</v>
      </c>
      <c r="O20" s="101" t="s">
        <v>130</v>
      </c>
    </row>
    <row r="21" spans="1:15" ht="25.5">
      <c r="B21" s="32"/>
      <c r="C21" s="10">
        <v>65</v>
      </c>
      <c r="D21" s="3"/>
      <c r="E21" s="3"/>
      <c r="F21" s="13" t="s">
        <v>64</v>
      </c>
      <c r="G21" s="157">
        <f>G22</f>
        <v>187735.98</v>
      </c>
      <c r="H21" s="157">
        <f>H22</f>
        <v>197971</v>
      </c>
      <c r="I21" s="103"/>
      <c r="J21" s="158">
        <f>J22</f>
        <v>205904.27</v>
      </c>
      <c r="K21" s="158">
        <f t="shared" si="0"/>
        <v>109.67757485805329</v>
      </c>
      <c r="L21" s="217">
        <f t="shared" si="1"/>
        <v>104.00728894636082</v>
      </c>
    </row>
    <row r="22" spans="1:15">
      <c r="B22" s="32"/>
      <c r="C22" s="3"/>
      <c r="D22" s="10">
        <v>652</v>
      </c>
      <c r="E22" s="3"/>
      <c r="F22" s="13" t="s">
        <v>57</v>
      </c>
      <c r="G22" s="157">
        <f>G23</f>
        <v>187735.98</v>
      </c>
      <c r="H22" s="157">
        <f>H23</f>
        <v>197971</v>
      </c>
      <c r="I22" s="103"/>
      <c r="J22" s="158">
        <f>J23</f>
        <v>205904.27</v>
      </c>
      <c r="K22" s="158">
        <f t="shared" si="0"/>
        <v>109.67757485805329</v>
      </c>
      <c r="L22" s="217">
        <f t="shared" si="1"/>
        <v>104.00728894636082</v>
      </c>
    </row>
    <row r="23" spans="1:15">
      <c r="B23" s="32"/>
      <c r="C23" s="3"/>
      <c r="D23" s="3"/>
      <c r="E23" s="3">
        <v>6526</v>
      </c>
      <c r="F23" s="13" t="s">
        <v>58</v>
      </c>
      <c r="G23" s="157">
        <v>187735.98</v>
      </c>
      <c r="H23" s="157">
        <v>197971</v>
      </c>
      <c r="I23" s="103"/>
      <c r="J23" s="158">
        <v>205904.27</v>
      </c>
      <c r="K23" s="158">
        <f t="shared" si="0"/>
        <v>109.67757485805329</v>
      </c>
      <c r="L23" s="217">
        <f t="shared" si="1"/>
        <v>104.00728894636082</v>
      </c>
    </row>
    <row r="24" spans="1:15" ht="25.5">
      <c r="B24" s="32"/>
      <c r="C24" s="10">
        <v>66</v>
      </c>
      <c r="D24" s="4"/>
      <c r="E24" s="4"/>
      <c r="F24" s="6" t="s">
        <v>17</v>
      </c>
      <c r="G24" s="157">
        <f>G25</f>
        <v>975.51</v>
      </c>
      <c r="H24" s="157">
        <f t="shared" ref="H24:K24" si="2">H25</f>
        <v>0</v>
      </c>
      <c r="I24" s="157"/>
      <c r="J24" s="157">
        <f t="shared" si="2"/>
        <v>2370</v>
      </c>
      <c r="K24" s="157">
        <f t="shared" si="2"/>
        <v>242.94984162130581</v>
      </c>
      <c r="L24" s="157">
        <v>0</v>
      </c>
    </row>
    <row r="25" spans="1:15" ht="25.5">
      <c r="A25" s="130"/>
      <c r="B25" s="32"/>
      <c r="C25" s="10"/>
      <c r="D25" s="27">
        <v>663</v>
      </c>
      <c r="E25" s="4"/>
      <c r="F25" s="6" t="s">
        <v>135</v>
      </c>
      <c r="G25" s="157">
        <f>G26</f>
        <v>975.51</v>
      </c>
      <c r="H25" s="157">
        <f>H26</f>
        <v>0</v>
      </c>
      <c r="I25" s="103"/>
      <c r="J25" s="158">
        <f>J26</f>
        <v>2370</v>
      </c>
      <c r="K25" s="158">
        <f t="shared" si="0"/>
        <v>242.94984162130581</v>
      </c>
      <c r="L25" s="217">
        <v>0</v>
      </c>
    </row>
    <row r="26" spans="1:15">
      <c r="A26" s="130"/>
      <c r="B26" s="32"/>
      <c r="C26" s="10"/>
      <c r="D26" s="4"/>
      <c r="E26" s="4">
        <v>6631</v>
      </c>
      <c r="F26" s="6" t="s">
        <v>59</v>
      </c>
      <c r="G26" s="157">
        <v>975.51</v>
      </c>
      <c r="H26" s="157">
        <v>0</v>
      </c>
      <c r="I26" s="103"/>
      <c r="J26" s="158">
        <v>2370</v>
      </c>
      <c r="K26" s="158">
        <f t="shared" si="0"/>
        <v>242.94984162130581</v>
      </c>
      <c r="L26" s="217">
        <v>0</v>
      </c>
    </row>
    <row r="27" spans="1:15">
      <c r="A27" s="130"/>
      <c r="B27" s="32"/>
      <c r="C27" s="10">
        <v>67</v>
      </c>
      <c r="D27" s="4"/>
      <c r="E27" s="4"/>
      <c r="F27" s="6" t="s">
        <v>60</v>
      </c>
      <c r="G27" s="157">
        <f>G28</f>
        <v>843350.43</v>
      </c>
      <c r="H27" s="157">
        <f>H28</f>
        <v>870919</v>
      </c>
      <c r="I27" s="103"/>
      <c r="J27" s="158">
        <f>J28</f>
        <v>919430.06</v>
      </c>
      <c r="K27" s="158">
        <f t="shared" si="0"/>
        <v>109.02111711735299</v>
      </c>
      <c r="L27" s="217">
        <f t="shared" si="1"/>
        <v>105.57010008967541</v>
      </c>
    </row>
    <row r="28" spans="1:15" ht="25.5">
      <c r="A28" s="130"/>
      <c r="B28" s="32"/>
      <c r="C28" s="3"/>
      <c r="D28" s="27">
        <v>671</v>
      </c>
      <c r="E28" s="4"/>
      <c r="F28" s="7" t="s">
        <v>63</v>
      </c>
      <c r="G28" s="157">
        <f>G29+G30</f>
        <v>843350.43</v>
      </c>
      <c r="H28" s="157">
        <f>H29+H30</f>
        <v>870919</v>
      </c>
      <c r="I28" s="103"/>
      <c r="J28" s="158">
        <f>J29+J30</f>
        <v>919430.06</v>
      </c>
      <c r="K28" s="158">
        <f t="shared" si="0"/>
        <v>109.02111711735299</v>
      </c>
      <c r="L28" s="217">
        <f t="shared" si="1"/>
        <v>105.57010008967541</v>
      </c>
    </row>
    <row r="29" spans="1:15" ht="25.5">
      <c r="A29" s="130"/>
      <c r="B29" s="32"/>
      <c r="C29" s="10"/>
      <c r="D29" s="134"/>
      <c r="E29" s="4">
        <v>6711</v>
      </c>
      <c r="F29" s="6" t="s">
        <v>61</v>
      </c>
      <c r="G29" s="157">
        <v>820655.16</v>
      </c>
      <c r="H29" s="157">
        <v>870919</v>
      </c>
      <c r="I29" s="103"/>
      <c r="J29" s="158">
        <v>906230.06</v>
      </c>
      <c r="K29" s="158">
        <f t="shared" si="0"/>
        <v>110.42763199100582</v>
      </c>
      <c r="L29" s="217">
        <f t="shared" si="1"/>
        <v>104.05445971439364</v>
      </c>
    </row>
    <row r="30" spans="1:15" ht="26.25" thickBot="1">
      <c r="A30" s="130"/>
      <c r="B30" s="39"/>
      <c r="C30" s="40"/>
      <c r="D30" s="138"/>
      <c r="E30" s="41">
        <v>6712</v>
      </c>
      <c r="F30" s="42" t="s">
        <v>62</v>
      </c>
      <c r="G30" s="159">
        <v>22695.27</v>
      </c>
      <c r="H30" s="159">
        <v>0</v>
      </c>
      <c r="I30" s="104"/>
      <c r="J30" s="160">
        <v>13200</v>
      </c>
      <c r="K30" s="160">
        <f t="shared" si="0"/>
        <v>58.161898933125713</v>
      </c>
      <c r="L30" s="218">
        <v>0</v>
      </c>
    </row>
    <row r="31" spans="1:1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5" ht="18.75" thickBot="1">
      <c r="A32" s="130"/>
      <c r="B32" s="129"/>
      <c r="C32" s="129"/>
      <c r="D32" s="129"/>
      <c r="E32" s="129"/>
      <c r="F32" s="129"/>
      <c r="G32" s="129"/>
      <c r="H32" s="129"/>
      <c r="I32" s="129"/>
      <c r="J32" s="93"/>
      <c r="K32" s="93"/>
      <c r="L32" s="93"/>
      <c r="M32" s="130"/>
    </row>
    <row r="33" spans="1:13" ht="36.75" customHeight="1">
      <c r="A33" s="130"/>
      <c r="B33" s="245" t="s">
        <v>7</v>
      </c>
      <c r="C33" s="246"/>
      <c r="D33" s="246"/>
      <c r="E33" s="246"/>
      <c r="F33" s="246"/>
      <c r="G33" s="112" t="s">
        <v>128</v>
      </c>
      <c r="H33" s="112" t="s">
        <v>44</v>
      </c>
      <c r="I33" s="112" t="s">
        <v>41</v>
      </c>
      <c r="J33" s="112" t="s">
        <v>129</v>
      </c>
      <c r="K33" s="112" t="s">
        <v>21</v>
      </c>
      <c r="L33" s="113" t="s">
        <v>42</v>
      </c>
      <c r="M33" s="130"/>
    </row>
    <row r="34" spans="1:13">
      <c r="A34" s="130"/>
      <c r="B34" s="243">
        <v>1</v>
      </c>
      <c r="C34" s="244"/>
      <c r="D34" s="244"/>
      <c r="E34" s="244"/>
      <c r="F34" s="244"/>
      <c r="G34" s="131">
        <v>2</v>
      </c>
      <c r="H34" s="131">
        <v>3</v>
      </c>
      <c r="I34" s="131">
        <v>4</v>
      </c>
      <c r="J34" s="131">
        <v>5</v>
      </c>
      <c r="K34" s="164" t="s">
        <v>32</v>
      </c>
      <c r="L34" s="132" t="s">
        <v>150</v>
      </c>
      <c r="M34" s="130"/>
    </row>
    <row r="35" spans="1:13">
      <c r="B35" s="31"/>
      <c r="C35" s="2"/>
      <c r="D35" s="2"/>
      <c r="E35" s="2"/>
      <c r="F35" s="2" t="s">
        <v>161</v>
      </c>
      <c r="G35" s="157">
        <f>G36+G79</f>
        <v>1268285.3400000001</v>
      </c>
      <c r="H35" s="157">
        <f>H36+H79</f>
        <v>1339861</v>
      </c>
      <c r="I35" s="103"/>
      <c r="J35" s="158">
        <f>J36+J79</f>
        <v>1401909.3</v>
      </c>
      <c r="K35" s="158">
        <f>J35/G35*100</f>
        <v>110.53579630590069</v>
      </c>
      <c r="L35" s="217">
        <f>J35/H35*100</f>
        <v>104.63095052397226</v>
      </c>
      <c r="M35" s="130"/>
    </row>
    <row r="36" spans="1:13">
      <c r="B36" s="31">
        <v>3</v>
      </c>
      <c r="C36" s="2"/>
      <c r="D36" s="2"/>
      <c r="E36" s="2"/>
      <c r="F36" s="2" t="s">
        <v>4</v>
      </c>
      <c r="G36" s="157">
        <f>G37+G45+G68+G72+G75</f>
        <v>1225697.82</v>
      </c>
      <c r="H36" s="157">
        <f>H37+H45+H68+H72+H75</f>
        <v>1339861</v>
      </c>
      <c r="I36" s="109"/>
      <c r="J36" s="157">
        <f>J37+J45+J68+J72+J75</f>
        <v>1372489.3</v>
      </c>
      <c r="K36" s="158">
        <f>J36/G36*100</f>
        <v>111.97615575427882</v>
      </c>
      <c r="L36" s="217">
        <f t="shared" ref="L36:L78" si="3">J36/H36*100</f>
        <v>102.43520036779934</v>
      </c>
      <c r="M36" s="130"/>
    </row>
    <row r="37" spans="1:13">
      <c r="B37" s="31"/>
      <c r="C37" s="6">
        <v>31</v>
      </c>
      <c r="D37" s="6"/>
      <c r="E37" s="6"/>
      <c r="F37" s="6" t="s">
        <v>5</v>
      </c>
      <c r="G37" s="157">
        <f>G38+G41+G43</f>
        <v>805240.6399999999</v>
      </c>
      <c r="H37" s="157">
        <f>H38+H41+H43</f>
        <v>845740</v>
      </c>
      <c r="I37" s="109"/>
      <c r="J37" s="157">
        <f>J38+J41+J43</f>
        <v>939866.25000000012</v>
      </c>
      <c r="K37" s="158">
        <f t="shared" ref="K37:K79" si="4">J37/G37*100</f>
        <v>116.71868051766492</v>
      </c>
      <c r="L37" s="217">
        <f t="shared" si="3"/>
        <v>111.12945467874289</v>
      </c>
      <c r="M37" s="130"/>
    </row>
    <row r="38" spans="1:13">
      <c r="B38" s="32"/>
      <c r="C38" s="3"/>
      <c r="D38" s="3">
        <v>311</v>
      </c>
      <c r="E38" s="3"/>
      <c r="F38" s="3" t="s">
        <v>28</v>
      </c>
      <c r="G38" s="157">
        <f>G39+G40</f>
        <v>654811.27999999991</v>
      </c>
      <c r="H38" s="157">
        <f>H39+H40</f>
        <v>687637</v>
      </c>
      <c r="I38" s="109"/>
      <c r="J38" s="157">
        <f>J39+J40</f>
        <v>756152.9800000001</v>
      </c>
      <c r="K38" s="158">
        <f t="shared" si="4"/>
        <v>115.47647438205404</v>
      </c>
      <c r="L38" s="217">
        <f t="shared" si="3"/>
        <v>109.9639751787644</v>
      </c>
      <c r="M38" s="130"/>
    </row>
    <row r="39" spans="1:13">
      <c r="B39" s="32"/>
      <c r="C39" s="3"/>
      <c r="D39" s="3"/>
      <c r="E39" s="16">
        <v>3111</v>
      </c>
      <c r="F39" s="3" t="s">
        <v>29</v>
      </c>
      <c r="G39" s="157">
        <v>530832.06999999995</v>
      </c>
      <c r="H39" s="157">
        <v>542999</v>
      </c>
      <c r="I39" s="109"/>
      <c r="J39" s="158">
        <v>615608.81000000006</v>
      </c>
      <c r="K39" s="158">
        <f t="shared" si="4"/>
        <v>115.97053847933492</v>
      </c>
      <c r="L39" s="217">
        <f t="shared" si="3"/>
        <v>113.37199700183611</v>
      </c>
      <c r="M39" s="130"/>
    </row>
    <row r="40" spans="1:13">
      <c r="B40" s="32"/>
      <c r="C40" s="3"/>
      <c r="D40" s="3"/>
      <c r="E40" s="16">
        <v>3114</v>
      </c>
      <c r="F40" s="46" t="s">
        <v>65</v>
      </c>
      <c r="G40" s="157">
        <v>123979.21</v>
      </c>
      <c r="H40" s="157">
        <v>144638</v>
      </c>
      <c r="I40" s="109"/>
      <c r="J40" s="158">
        <v>140544.17000000001</v>
      </c>
      <c r="K40" s="158">
        <f t="shared" si="4"/>
        <v>113.36107884539675</v>
      </c>
      <c r="L40" s="217">
        <f t="shared" si="3"/>
        <v>97.169602732338674</v>
      </c>
      <c r="M40" s="130"/>
    </row>
    <row r="41" spans="1:13">
      <c r="B41" s="32"/>
      <c r="C41" s="3"/>
      <c r="D41" s="3">
        <v>312</v>
      </c>
      <c r="E41" s="16"/>
      <c r="F41" s="3" t="s">
        <v>66</v>
      </c>
      <c r="G41" s="157">
        <f>G42</f>
        <v>43904.54</v>
      </c>
      <c r="H41" s="157">
        <f>H42</f>
        <v>43599</v>
      </c>
      <c r="I41" s="109"/>
      <c r="J41" s="158">
        <f>J42</f>
        <v>60409.69</v>
      </c>
      <c r="K41" s="158">
        <f t="shared" si="4"/>
        <v>137.59326484231471</v>
      </c>
      <c r="L41" s="217">
        <f t="shared" si="3"/>
        <v>138.55751278699054</v>
      </c>
      <c r="M41" s="130"/>
    </row>
    <row r="42" spans="1:13">
      <c r="B42" s="32"/>
      <c r="C42" s="3"/>
      <c r="D42" s="3"/>
      <c r="E42" s="16">
        <v>3121</v>
      </c>
      <c r="F42" s="3" t="s">
        <v>66</v>
      </c>
      <c r="G42" s="157">
        <v>43904.54</v>
      </c>
      <c r="H42" s="157">
        <v>43599</v>
      </c>
      <c r="I42" s="109"/>
      <c r="J42" s="158">
        <v>60409.69</v>
      </c>
      <c r="K42" s="158">
        <f t="shared" si="4"/>
        <v>137.59326484231471</v>
      </c>
      <c r="L42" s="217">
        <f t="shared" si="3"/>
        <v>138.55751278699054</v>
      </c>
      <c r="M42" s="130"/>
    </row>
    <row r="43" spans="1:13">
      <c r="B43" s="32"/>
      <c r="C43" s="3"/>
      <c r="D43" s="3">
        <v>313</v>
      </c>
      <c r="E43" s="16"/>
      <c r="F43" s="4" t="s">
        <v>67</v>
      </c>
      <c r="G43" s="157">
        <f>G44</f>
        <v>106524.82</v>
      </c>
      <c r="H43" s="157">
        <f>H44</f>
        <v>114504</v>
      </c>
      <c r="I43" s="109"/>
      <c r="J43" s="165">
        <f>J44</f>
        <v>123303.58</v>
      </c>
      <c r="K43" s="158">
        <f t="shared" si="4"/>
        <v>115.75103342113134</v>
      </c>
      <c r="L43" s="217">
        <f t="shared" si="3"/>
        <v>107.68495423740656</v>
      </c>
      <c r="M43" s="130"/>
    </row>
    <row r="44" spans="1:13">
      <c r="B44" s="32"/>
      <c r="C44" s="3"/>
      <c r="D44" s="3"/>
      <c r="E44" s="16">
        <v>3132</v>
      </c>
      <c r="F44" s="46" t="s">
        <v>68</v>
      </c>
      <c r="G44" s="157">
        <v>106524.82</v>
      </c>
      <c r="H44" s="157">
        <v>114504</v>
      </c>
      <c r="I44" s="109"/>
      <c r="J44" s="158">
        <v>123303.58</v>
      </c>
      <c r="K44" s="158">
        <f t="shared" si="4"/>
        <v>115.75103342113134</v>
      </c>
      <c r="L44" s="217">
        <f t="shared" si="3"/>
        <v>107.68495423740656</v>
      </c>
      <c r="M44" s="130"/>
    </row>
    <row r="45" spans="1:13">
      <c r="B45" s="32"/>
      <c r="C45" s="3">
        <v>32</v>
      </c>
      <c r="D45" s="4"/>
      <c r="E45" s="17"/>
      <c r="F45" s="3" t="s">
        <v>12</v>
      </c>
      <c r="G45" s="157">
        <f>G46+G50+G57+G63</f>
        <v>393965.9</v>
      </c>
      <c r="H45" s="157">
        <f>H46+H50+H57+H63</f>
        <v>477517</v>
      </c>
      <c r="I45" s="109"/>
      <c r="J45" s="157">
        <f>J46+J50+J57+J63</f>
        <v>409913.25</v>
      </c>
      <c r="K45" s="158">
        <f t="shared" si="4"/>
        <v>104.04790110006982</v>
      </c>
      <c r="L45" s="217">
        <f t="shared" si="3"/>
        <v>85.842650628145179</v>
      </c>
      <c r="M45" s="130"/>
    </row>
    <row r="46" spans="1:13">
      <c r="B46" s="32"/>
      <c r="C46" s="3"/>
      <c r="D46" s="3">
        <v>321</v>
      </c>
      <c r="E46" s="16"/>
      <c r="F46" s="3" t="s">
        <v>30</v>
      </c>
      <c r="G46" s="157">
        <f>G47+G48+G49</f>
        <v>39748.400000000001</v>
      </c>
      <c r="H46" s="157">
        <f>H47+H48+H49</f>
        <v>42047</v>
      </c>
      <c r="I46" s="109"/>
      <c r="J46" s="157">
        <f>J47+J48+J49</f>
        <v>40527.600000000006</v>
      </c>
      <c r="K46" s="158">
        <f t="shared" si="4"/>
        <v>101.96033047871111</v>
      </c>
      <c r="L46" s="217">
        <f t="shared" si="3"/>
        <v>96.386424715199666</v>
      </c>
      <c r="M46" s="130"/>
    </row>
    <row r="47" spans="1:13">
      <c r="B47" s="95"/>
      <c r="C47" s="10"/>
      <c r="D47" s="3"/>
      <c r="E47" s="16">
        <v>3211</v>
      </c>
      <c r="F47" s="13" t="s">
        <v>31</v>
      </c>
      <c r="G47" s="157">
        <v>2225.87</v>
      </c>
      <c r="H47" s="157">
        <v>4453</v>
      </c>
      <c r="I47" s="109"/>
      <c r="J47" s="158">
        <v>2709.61</v>
      </c>
      <c r="K47" s="158">
        <f t="shared" si="4"/>
        <v>121.73262589459404</v>
      </c>
      <c r="L47" s="217">
        <f t="shared" si="3"/>
        <v>60.849090500785984</v>
      </c>
      <c r="M47" s="130"/>
    </row>
    <row r="48" spans="1:13" ht="25.5">
      <c r="B48" s="95"/>
      <c r="C48" s="10"/>
      <c r="D48" s="4"/>
      <c r="E48" s="166">
        <v>3212</v>
      </c>
      <c r="F48" s="46" t="s">
        <v>69</v>
      </c>
      <c r="G48" s="157">
        <v>36088.46</v>
      </c>
      <c r="H48" s="157">
        <v>35477</v>
      </c>
      <c r="I48" s="109"/>
      <c r="J48" s="158">
        <v>36587.58</v>
      </c>
      <c r="K48" s="158">
        <f t="shared" si="4"/>
        <v>101.38304599309586</v>
      </c>
      <c r="L48" s="217">
        <f t="shared" si="3"/>
        <v>103.13042252727121</v>
      </c>
      <c r="M48" s="130"/>
    </row>
    <row r="49" spans="1:13">
      <c r="B49" s="32"/>
      <c r="C49" s="10"/>
      <c r="D49" s="4"/>
      <c r="E49" s="166">
        <v>3213</v>
      </c>
      <c r="F49" s="46" t="s">
        <v>70</v>
      </c>
      <c r="G49" s="157">
        <v>1434.07</v>
      </c>
      <c r="H49" s="157">
        <v>2117</v>
      </c>
      <c r="I49" s="109"/>
      <c r="J49" s="158">
        <v>1230.4100000000001</v>
      </c>
      <c r="K49" s="158">
        <f t="shared" si="4"/>
        <v>85.798461720836499</v>
      </c>
      <c r="L49" s="217">
        <f t="shared" si="3"/>
        <v>58.120453471894194</v>
      </c>
      <c r="M49" s="130"/>
    </row>
    <row r="50" spans="1:13">
      <c r="B50" s="32"/>
      <c r="C50" s="3"/>
      <c r="D50" s="65">
        <v>322</v>
      </c>
      <c r="E50" s="66"/>
      <c r="F50" s="67" t="s">
        <v>71</v>
      </c>
      <c r="G50" s="157">
        <f>G51+G52+G53+G54+G55+G56</f>
        <v>283932.36</v>
      </c>
      <c r="H50" s="157">
        <f>H51+H52+H53+H54+H55+H56</f>
        <v>338490</v>
      </c>
      <c r="I50" s="109"/>
      <c r="J50" s="157">
        <f>J51+J52+J53+J54+J55+J56</f>
        <v>288091.28999999998</v>
      </c>
      <c r="K50" s="158">
        <f t="shared" si="4"/>
        <v>101.46476083247433</v>
      </c>
      <c r="L50" s="217">
        <f t="shared" si="3"/>
        <v>85.110724098200834</v>
      </c>
      <c r="M50" s="130"/>
    </row>
    <row r="51" spans="1:13">
      <c r="B51" s="32"/>
      <c r="C51" s="3"/>
      <c r="D51" s="167"/>
      <c r="E51" s="168">
        <v>3221</v>
      </c>
      <c r="F51" s="77" t="s">
        <v>72</v>
      </c>
      <c r="G51" s="157">
        <v>28289.66</v>
      </c>
      <c r="H51" s="157">
        <v>42678</v>
      </c>
      <c r="I51" s="109"/>
      <c r="J51" s="158">
        <v>32331.08</v>
      </c>
      <c r="K51" s="158">
        <f t="shared" si="4"/>
        <v>114.2858556801319</v>
      </c>
      <c r="L51" s="217">
        <f t="shared" si="3"/>
        <v>75.755846103378801</v>
      </c>
      <c r="M51" s="130"/>
    </row>
    <row r="52" spans="1:13">
      <c r="B52" s="32"/>
      <c r="C52" s="3"/>
      <c r="D52" s="167"/>
      <c r="E52" s="168">
        <v>3222</v>
      </c>
      <c r="F52" s="77" t="s">
        <v>73</v>
      </c>
      <c r="G52" s="157">
        <v>146937.84</v>
      </c>
      <c r="H52" s="157">
        <v>166129</v>
      </c>
      <c r="I52" s="109"/>
      <c r="J52" s="158">
        <v>160704.75</v>
      </c>
      <c r="K52" s="158">
        <f t="shared" si="4"/>
        <v>109.36920673394954</v>
      </c>
      <c r="L52" s="217">
        <f t="shared" si="3"/>
        <v>96.734916841731419</v>
      </c>
      <c r="M52" s="130"/>
    </row>
    <row r="53" spans="1:13">
      <c r="B53" s="32"/>
      <c r="C53" s="3"/>
      <c r="D53" s="167"/>
      <c r="E53" s="168">
        <v>3223</v>
      </c>
      <c r="F53" s="77" t="s">
        <v>74</v>
      </c>
      <c r="G53" s="157">
        <v>68502.09</v>
      </c>
      <c r="H53" s="157">
        <v>87822</v>
      </c>
      <c r="I53" s="109"/>
      <c r="J53" s="158">
        <v>54636.27</v>
      </c>
      <c r="K53" s="158">
        <f t="shared" si="4"/>
        <v>79.758544593310944</v>
      </c>
      <c r="L53" s="217">
        <f t="shared" si="3"/>
        <v>62.212509394001501</v>
      </c>
      <c r="M53" s="130"/>
    </row>
    <row r="54" spans="1:13">
      <c r="B54" s="32"/>
      <c r="C54" s="3"/>
      <c r="D54" s="167"/>
      <c r="E54" s="168">
        <v>3224</v>
      </c>
      <c r="F54" s="77" t="s">
        <v>75</v>
      </c>
      <c r="G54" s="157">
        <v>5347.32</v>
      </c>
      <c r="H54" s="157">
        <v>12662</v>
      </c>
      <c r="I54" s="109"/>
      <c r="J54" s="158">
        <v>11975.33</v>
      </c>
      <c r="K54" s="158">
        <f t="shared" si="4"/>
        <v>223.95012828856323</v>
      </c>
      <c r="L54" s="217">
        <f t="shared" si="3"/>
        <v>94.57692307692308</v>
      </c>
      <c r="M54" s="130"/>
    </row>
    <row r="55" spans="1:13">
      <c r="B55" s="32"/>
      <c r="C55" s="3"/>
      <c r="D55" s="63"/>
      <c r="E55" s="168">
        <v>3225</v>
      </c>
      <c r="F55" s="77" t="s">
        <v>76</v>
      </c>
      <c r="G55" s="157">
        <v>26423.1</v>
      </c>
      <c r="H55" s="157">
        <v>19709</v>
      </c>
      <c r="I55" s="109"/>
      <c r="J55" s="158">
        <v>19403.490000000002</v>
      </c>
      <c r="K55" s="158">
        <f t="shared" si="4"/>
        <v>73.43381359492264</v>
      </c>
      <c r="L55" s="217">
        <f t="shared" si="3"/>
        <v>98.449895986605114</v>
      </c>
      <c r="M55" s="130"/>
    </row>
    <row r="56" spans="1:13">
      <c r="B56" s="32"/>
      <c r="C56" s="3"/>
      <c r="D56" s="63"/>
      <c r="E56" s="168">
        <v>3227</v>
      </c>
      <c r="F56" s="77" t="s">
        <v>77</v>
      </c>
      <c r="G56" s="157">
        <v>8432.35</v>
      </c>
      <c r="H56" s="157">
        <v>9490</v>
      </c>
      <c r="I56" s="109"/>
      <c r="J56" s="158">
        <v>9040.3700000000008</v>
      </c>
      <c r="K56" s="158">
        <f t="shared" si="4"/>
        <v>107.21056407762961</v>
      </c>
      <c r="L56" s="217">
        <f t="shared" si="3"/>
        <v>95.262065331928355</v>
      </c>
      <c r="M56" s="130"/>
    </row>
    <row r="57" spans="1:13">
      <c r="A57" s="130"/>
      <c r="B57" s="32"/>
      <c r="C57" s="3"/>
      <c r="D57" s="71">
        <v>323</v>
      </c>
      <c r="E57" s="72"/>
      <c r="F57" s="73" t="s">
        <v>78</v>
      </c>
      <c r="G57" s="157">
        <f>G58+G59+G60+G61+G62</f>
        <v>60295.360000000001</v>
      </c>
      <c r="H57" s="157">
        <f>H58+H59+H60+H61+H62</f>
        <v>78701</v>
      </c>
      <c r="I57" s="109"/>
      <c r="J57" s="157">
        <f>J58+J59+J60+J61+J62</f>
        <v>66225.63</v>
      </c>
      <c r="K57" s="158">
        <f t="shared" si="4"/>
        <v>109.83536709955793</v>
      </c>
      <c r="L57" s="217">
        <f t="shared" si="3"/>
        <v>84.148397097876781</v>
      </c>
      <c r="M57" s="130"/>
    </row>
    <row r="58" spans="1:13">
      <c r="A58" s="130"/>
      <c r="B58" s="32"/>
      <c r="C58" s="3"/>
      <c r="D58" s="63"/>
      <c r="E58" s="168">
        <v>3231</v>
      </c>
      <c r="F58" s="77" t="s">
        <v>79</v>
      </c>
      <c r="G58" s="157">
        <v>8295.14</v>
      </c>
      <c r="H58" s="157">
        <v>10585</v>
      </c>
      <c r="I58" s="109"/>
      <c r="J58" s="158">
        <v>8338.67</v>
      </c>
      <c r="K58" s="158">
        <f t="shared" si="4"/>
        <v>100.52476510342201</v>
      </c>
      <c r="L58" s="217">
        <f t="shared" si="3"/>
        <v>78.778176665092118</v>
      </c>
      <c r="M58" s="130"/>
    </row>
    <row r="59" spans="1:13">
      <c r="A59" s="130"/>
      <c r="B59" s="32"/>
      <c r="C59" s="3"/>
      <c r="D59" s="63"/>
      <c r="E59" s="168">
        <v>3232</v>
      </c>
      <c r="F59" s="77" t="s">
        <v>80</v>
      </c>
      <c r="G59" s="157">
        <v>33233.96</v>
      </c>
      <c r="H59" s="157">
        <v>36594</v>
      </c>
      <c r="I59" s="109"/>
      <c r="J59" s="158">
        <v>35090.99</v>
      </c>
      <c r="K59" s="158">
        <f t="shared" si="4"/>
        <v>105.5877481949187</v>
      </c>
      <c r="L59" s="217">
        <f t="shared" si="3"/>
        <v>95.892741979559474</v>
      </c>
      <c r="M59" s="130"/>
    </row>
    <row r="60" spans="1:13">
      <c r="A60" s="130"/>
      <c r="B60" s="32"/>
      <c r="C60" s="3"/>
      <c r="D60" s="63"/>
      <c r="E60" s="168">
        <v>3234</v>
      </c>
      <c r="F60" s="77" t="s">
        <v>82</v>
      </c>
      <c r="G60" s="157">
        <v>11914.12</v>
      </c>
      <c r="H60" s="157">
        <v>18170</v>
      </c>
      <c r="I60" s="109"/>
      <c r="J60" s="158">
        <v>10647.54</v>
      </c>
      <c r="K60" s="158">
        <f t="shared" si="4"/>
        <v>89.369084749859823</v>
      </c>
      <c r="L60" s="217">
        <f t="shared" si="3"/>
        <v>58.599559713813989</v>
      </c>
      <c r="M60" s="130"/>
    </row>
    <row r="61" spans="1:13">
      <c r="A61" s="130"/>
      <c r="B61" s="32"/>
      <c r="C61" s="3"/>
      <c r="D61" s="63"/>
      <c r="E61" s="168">
        <v>3236</v>
      </c>
      <c r="F61" s="77" t="s">
        <v>83</v>
      </c>
      <c r="G61" s="157">
        <v>2374.6799999999998</v>
      </c>
      <c r="H61" s="157">
        <v>6928</v>
      </c>
      <c r="I61" s="109"/>
      <c r="J61" s="158">
        <v>4412.12</v>
      </c>
      <c r="K61" s="158">
        <f t="shared" si="4"/>
        <v>185.79850758839086</v>
      </c>
      <c r="L61" s="217">
        <f t="shared" si="3"/>
        <v>63.685334872979219</v>
      </c>
      <c r="M61" s="130"/>
    </row>
    <row r="62" spans="1:13">
      <c r="A62" s="130"/>
      <c r="B62" s="32"/>
      <c r="C62" s="3"/>
      <c r="D62" s="63"/>
      <c r="E62" s="168">
        <v>3239</v>
      </c>
      <c r="F62" s="77" t="s">
        <v>85</v>
      </c>
      <c r="G62" s="157">
        <v>4477.46</v>
      </c>
      <c r="H62" s="157">
        <v>6424</v>
      </c>
      <c r="I62" s="109"/>
      <c r="J62" s="158">
        <v>7736.31</v>
      </c>
      <c r="K62" s="158">
        <f t="shared" si="4"/>
        <v>172.78345311850916</v>
      </c>
      <c r="L62" s="217">
        <f t="shared" si="3"/>
        <v>120.42823785803239</v>
      </c>
      <c r="M62" s="130"/>
    </row>
    <row r="63" spans="1:13">
      <c r="A63" s="130"/>
      <c r="B63" s="32"/>
      <c r="C63" s="3"/>
      <c r="D63" s="71">
        <v>329</v>
      </c>
      <c r="E63" s="72"/>
      <c r="F63" s="71" t="s">
        <v>86</v>
      </c>
      <c r="G63" s="157">
        <f>G64+G65+G66+G67</f>
        <v>9989.7799999999988</v>
      </c>
      <c r="H63" s="157">
        <f>H64+H65+H66+H67</f>
        <v>18279</v>
      </c>
      <c r="I63" s="109"/>
      <c r="J63" s="157">
        <f>J64+J65+J66+J67</f>
        <v>15068.73</v>
      </c>
      <c r="K63" s="158">
        <f t="shared" si="4"/>
        <v>150.84145997209149</v>
      </c>
      <c r="L63" s="217">
        <f t="shared" si="3"/>
        <v>82.437387165599858</v>
      </c>
      <c r="M63" s="130"/>
    </row>
    <row r="64" spans="1:13">
      <c r="A64" s="130"/>
      <c r="B64" s="32"/>
      <c r="C64" s="3"/>
      <c r="D64" s="63"/>
      <c r="E64" s="168">
        <v>3291</v>
      </c>
      <c r="F64" s="77" t="s">
        <v>87</v>
      </c>
      <c r="G64" s="157">
        <v>772.65</v>
      </c>
      <c r="H64" s="157">
        <v>1489</v>
      </c>
      <c r="I64" s="109"/>
      <c r="J64" s="158">
        <v>1077.6400000000001</v>
      </c>
      <c r="K64" s="158">
        <v>0</v>
      </c>
      <c r="L64" s="217">
        <f t="shared" si="3"/>
        <v>72.373404969778377</v>
      </c>
      <c r="M64" s="130"/>
    </row>
    <row r="65" spans="1:16">
      <c r="A65" s="130"/>
      <c r="B65" s="32"/>
      <c r="C65" s="3"/>
      <c r="D65" s="63"/>
      <c r="E65" s="168">
        <v>3292</v>
      </c>
      <c r="F65" s="77" t="s">
        <v>88</v>
      </c>
      <c r="G65" s="157">
        <v>1229.3399999999999</v>
      </c>
      <c r="H65" s="157">
        <v>2190</v>
      </c>
      <c r="I65" s="109"/>
      <c r="J65" s="158">
        <v>2198.21</v>
      </c>
      <c r="K65" s="158">
        <f>J65/G65*100</f>
        <v>178.81220817674526</v>
      </c>
      <c r="L65" s="217">
        <f t="shared" si="3"/>
        <v>100.37488584474885</v>
      </c>
      <c r="M65" s="130"/>
    </row>
    <row r="66" spans="1:16">
      <c r="A66" s="130"/>
      <c r="B66" s="32"/>
      <c r="C66" s="3"/>
      <c r="D66" s="63"/>
      <c r="E66" s="168">
        <v>3295</v>
      </c>
      <c r="F66" s="77" t="s">
        <v>89</v>
      </c>
      <c r="G66" s="109"/>
      <c r="H66" s="157">
        <v>3942</v>
      </c>
      <c r="I66" s="109"/>
      <c r="J66" s="158">
        <v>3768.25</v>
      </c>
      <c r="K66" s="158">
        <v>0</v>
      </c>
      <c r="L66" s="217">
        <f t="shared" si="3"/>
        <v>95.592338914256729</v>
      </c>
      <c r="M66" s="130"/>
    </row>
    <row r="67" spans="1:16">
      <c r="A67" s="130"/>
      <c r="B67" s="32"/>
      <c r="C67" s="3"/>
      <c r="D67" s="63"/>
      <c r="E67" s="168">
        <v>3299</v>
      </c>
      <c r="F67" s="77" t="s">
        <v>86</v>
      </c>
      <c r="G67" s="157">
        <v>7987.79</v>
      </c>
      <c r="H67" s="157">
        <v>10658</v>
      </c>
      <c r="I67" s="109"/>
      <c r="J67" s="158">
        <v>8024.63</v>
      </c>
      <c r="K67" s="158">
        <f t="shared" si="4"/>
        <v>100.46120391247142</v>
      </c>
      <c r="L67" s="217">
        <f t="shared" si="3"/>
        <v>75.292081065866014</v>
      </c>
      <c r="M67" s="130"/>
    </row>
    <row r="68" spans="1:16">
      <c r="B68" s="32"/>
      <c r="C68" s="78">
        <v>34</v>
      </c>
      <c r="D68" s="75"/>
      <c r="E68" s="76"/>
      <c r="F68" s="75" t="s">
        <v>90</v>
      </c>
      <c r="G68" s="157">
        <f>G69</f>
        <v>1183.21</v>
      </c>
      <c r="H68" s="157">
        <f>H69</f>
        <v>1473</v>
      </c>
      <c r="I68" s="109"/>
      <c r="J68" s="157">
        <f>J69</f>
        <v>1107.76</v>
      </c>
      <c r="K68" s="158">
        <f t="shared" si="4"/>
        <v>93.623279045985072</v>
      </c>
      <c r="L68" s="217">
        <f t="shared" si="3"/>
        <v>75.204344874405976</v>
      </c>
      <c r="M68" s="130"/>
    </row>
    <row r="69" spans="1:16">
      <c r="B69" s="32"/>
      <c r="C69" s="70"/>
      <c r="D69" s="78">
        <v>343</v>
      </c>
      <c r="E69" s="69"/>
      <c r="F69" s="70" t="s">
        <v>91</v>
      </c>
      <c r="G69" s="157">
        <f>G70+G71</f>
        <v>1183.21</v>
      </c>
      <c r="H69" s="157">
        <f>H70+H71</f>
        <v>1473</v>
      </c>
      <c r="I69" s="109"/>
      <c r="J69" s="165">
        <f>J70+J71</f>
        <v>1107.76</v>
      </c>
      <c r="K69" s="158">
        <f t="shared" si="4"/>
        <v>93.623279045985072</v>
      </c>
      <c r="L69" s="217">
        <f t="shared" si="3"/>
        <v>75.204344874405976</v>
      </c>
      <c r="M69" s="130"/>
    </row>
    <row r="70" spans="1:16">
      <c r="A70" s="130"/>
      <c r="B70" s="32"/>
      <c r="C70" s="77"/>
      <c r="D70" s="77"/>
      <c r="E70" s="168">
        <v>3431</v>
      </c>
      <c r="F70" s="77" t="s">
        <v>92</v>
      </c>
      <c r="G70" s="157">
        <v>1041.93</v>
      </c>
      <c r="H70" s="157">
        <v>1327</v>
      </c>
      <c r="I70" s="109"/>
      <c r="J70" s="158">
        <v>985.91</v>
      </c>
      <c r="K70" s="158">
        <f t="shared" si="4"/>
        <v>94.623439194571603</v>
      </c>
      <c r="L70" s="217">
        <f t="shared" si="3"/>
        <v>74.296156744536546</v>
      </c>
      <c r="M70" s="130"/>
    </row>
    <row r="71" spans="1:16">
      <c r="A71" s="130"/>
      <c r="B71" s="32"/>
      <c r="C71" s="77"/>
      <c r="D71" s="77"/>
      <c r="E71" s="168">
        <v>3434</v>
      </c>
      <c r="F71" s="77" t="s">
        <v>101</v>
      </c>
      <c r="G71" s="157">
        <v>141.28</v>
      </c>
      <c r="H71" s="157">
        <v>146</v>
      </c>
      <c r="I71" s="109"/>
      <c r="J71" s="158">
        <v>121.85</v>
      </c>
      <c r="K71" s="158">
        <f t="shared" si="4"/>
        <v>86.247168742921858</v>
      </c>
      <c r="L71" s="217">
        <f t="shared" si="3"/>
        <v>83.458904109589042</v>
      </c>
      <c r="M71" s="130"/>
    </row>
    <row r="72" spans="1:16" ht="25.5">
      <c r="A72" s="130"/>
      <c r="B72" s="32"/>
      <c r="C72" s="3">
        <v>36</v>
      </c>
      <c r="D72" s="4"/>
      <c r="E72" s="166"/>
      <c r="F72" s="46" t="s">
        <v>93</v>
      </c>
      <c r="G72" s="157">
        <f>G73</f>
        <v>16207</v>
      </c>
      <c r="H72" s="157">
        <v>0</v>
      </c>
      <c r="I72" s="109"/>
      <c r="J72" s="157">
        <f>J73</f>
        <v>6566.62</v>
      </c>
      <c r="K72" s="158">
        <v>0</v>
      </c>
      <c r="L72" s="217">
        <v>0</v>
      </c>
      <c r="M72" s="130"/>
    </row>
    <row r="73" spans="1:16" ht="25.5">
      <c r="A73" s="130"/>
      <c r="B73" s="32"/>
      <c r="C73" s="3"/>
      <c r="D73" s="4">
        <v>369</v>
      </c>
      <c r="E73" s="166"/>
      <c r="F73" s="46" t="s">
        <v>55</v>
      </c>
      <c r="G73" s="157">
        <f>G74</f>
        <v>16207</v>
      </c>
      <c r="H73" s="157">
        <v>0</v>
      </c>
      <c r="I73" s="109"/>
      <c r="J73" s="157">
        <f>J74</f>
        <v>6566.62</v>
      </c>
      <c r="K73" s="158">
        <v>0</v>
      </c>
      <c r="L73" s="217">
        <v>0</v>
      </c>
      <c r="M73" s="130"/>
    </row>
    <row r="74" spans="1:16" ht="25.5">
      <c r="A74" s="130"/>
      <c r="B74" s="32"/>
      <c r="C74" s="3"/>
      <c r="D74" s="4"/>
      <c r="E74" s="166">
        <v>3691</v>
      </c>
      <c r="F74" s="46" t="s">
        <v>56</v>
      </c>
      <c r="G74" s="157">
        <v>16207</v>
      </c>
      <c r="H74" s="157">
        <v>0</v>
      </c>
      <c r="I74" s="109"/>
      <c r="J74" s="158">
        <v>6566.62</v>
      </c>
      <c r="K74" s="158">
        <v>0</v>
      </c>
      <c r="L74" s="217">
        <v>0</v>
      </c>
      <c r="M74" s="130"/>
    </row>
    <row r="75" spans="1:16" ht="26.25">
      <c r="A75" s="130"/>
      <c r="B75" s="32"/>
      <c r="C75" s="78">
        <v>37</v>
      </c>
      <c r="D75" s="75"/>
      <c r="E75" s="76"/>
      <c r="F75" s="80" t="s">
        <v>94</v>
      </c>
      <c r="G75" s="157">
        <f>G76</f>
        <v>9101.07</v>
      </c>
      <c r="H75" s="157">
        <f>H76</f>
        <v>15131</v>
      </c>
      <c r="I75" s="109"/>
      <c r="J75" s="165">
        <f>J76</f>
        <v>15035.42</v>
      </c>
      <c r="K75" s="158">
        <f t="shared" si="4"/>
        <v>165.2049704045788</v>
      </c>
      <c r="L75" s="217">
        <f t="shared" si="3"/>
        <v>99.368316700812898</v>
      </c>
      <c r="M75" s="130"/>
    </row>
    <row r="76" spans="1:16" ht="26.25">
      <c r="A76" s="130"/>
      <c r="B76" s="32"/>
      <c r="C76" s="70"/>
      <c r="D76" s="78">
        <v>372</v>
      </c>
      <c r="E76" s="69"/>
      <c r="F76" s="81" t="s">
        <v>95</v>
      </c>
      <c r="G76" s="157">
        <f>G77+G78</f>
        <v>9101.07</v>
      </c>
      <c r="H76" s="157">
        <f>H77+H78</f>
        <v>15131</v>
      </c>
      <c r="I76" s="109"/>
      <c r="J76" s="165">
        <f>J77+J78</f>
        <v>15035.42</v>
      </c>
      <c r="K76" s="158">
        <f t="shared" si="4"/>
        <v>165.2049704045788</v>
      </c>
      <c r="L76" s="217">
        <f t="shared" si="3"/>
        <v>99.368316700812898</v>
      </c>
      <c r="M76" s="130"/>
    </row>
    <row r="77" spans="1:16">
      <c r="A77" s="130"/>
      <c r="B77" s="32"/>
      <c r="C77" s="77"/>
      <c r="D77" s="77"/>
      <c r="E77" s="168">
        <v>3721</v>
      </c>
      <c r="F77" s="77" t="s">
        <v>96</v>
      </c>
      <c r="G77" s="157">
        <v>1972.92</v>
      </c>
      <c r="H77" s="157">
        <v>9291</v>
      </c>
      <c r="I77" s="109"/>
      <c r="J77" s="158">
        <v>6855.4</v>
      </c>
      <c r="K77" s="158">
        <f t="shared" si="4"/>
        <v>347.47480891267759</v>
      </c>
      <c r="L77" s="217">
        <f t="shared" si="3"/>
        <v>73.785383704660418</v>
      </c>
      <c r="M77" s="130"/>
    </row>
    <row r="78" spans="1:16">
      <c r="A78" s="130"/>
      <c r="B78" s="32"/>
      <c r="C78" s="3"/>
      <c r="D78" s="4"/>
      <c r="E78" s="166">
        <v>3722</v>
      </c>
      <c r="F78" s="77" t="s">
        <v>97</v>
      </c>
      <c r="G78" s="157">
        <v>7128.15</v>
      </c>
      <c r="H78" s="157">
        <v>5840</v>
      </c>
      <c r="I78" s="109"/>
      <c r="J78" s="158">
        <v>8180.02</v>
      </c>
      <c r="K78" s="158">
        <f t="shared" si="4"/>
        <v>114.75656376479171</v>
      </c>
      <c r="L78" s="217">
        <f t="shared" si="3"/>
        <v>140.06883561643838</v>
      </c>
      <c r="M78" s="130"/>
      <c r="P78" s="101" t="s">
        <v>130</v>
      </c>
    </row>
    <row r="79" spans="1:16">
      <c r="B79" s="43">
        <v>4</v>
      </c>
      <c r="C79" s="3"/>
      <c r="D79" s="4"/>
      <c r="E79" s="166"/>
      <c r="F79" s="8" t="s">
        <v>6</v>
      </c>
      <c r="G79" s="157">
        <f>G80+G86</f>
        <v>42587.520000000004</v>
      </c>
      <c r="H79" s="157">
        <f>H80+H86</f>
        <v>0</v>
      </c>
      <c r="I79" s="109"/>
      <c r="J79" s="157">
        <f>J80+J86</f>
        <v>29420</v>
      </c>
      <c r="K79" s="158">
        <f t="shared" si="4"/>
        <v>69.0812707572547</v>
      </c>
      <c r="L79" s="217">
        <v>0</v>
      </c>
      <c r="M79" s="130"/>
      <c r="N79" s="101" t="s">
        <v>130</v>
      </c>
    </row>
    <row r="80" spans="1:16" ht="26.25">
      <c r="B80" s="32"/>
      <c r="C80" s="74">
        <v>42</v>
      </c>
      <c r="D80" s="74"/>
      <c r="E80" s="76"/>
      <c r="F80" s="80" t="s">
        <v>98</v>
      </c>
      <c r="G80" s="157">
        <f>G81+G84</f>
        <v>23398.7</v>
      </c>
      <c r="H80" s="157">
        <f>H81+H84</f>
        <v>0</v>
      </c>
      <c r="I80" s="109"/>
      <c r="J80" s="157">
        <f>J81+J84</f>
        <v>29420</v>
      </c>
      <c r="K80" s="158">
        <f t="shared" ref="K80:K85" si="5">J80/G80*100</f>
        <v>125.73348091988017</v>
      </c>
      <c r="L80" s="217">
        <v>0</v>
      </c>
      <c r="M80" s="130"/>
    </row>
    <row r="81" spans="2:15">
      <c r="B81" s="32"/>
      <c r="C81" s="78"/>
      <c r="D81" s="78">
        <v>422</v>
      </c>
      <c r="E81" s="69"/>
      <c r="F81" s="70" t="s">
        <v>99</v>
      </c>
      <c r="G81" s="157">
        <f>G82+G83</f>
        <v>8108.7000000000007</v>
      </c>
      <c r="H81" s="157">
        <f>H82+H83</f>
        <v>0</v>
      </c>
      <c r="I81" s="109"/>
      <c r="J81" s="157">
        <f>J82+J83</f>
        <v>29420</v>
      </c>
      <c r="K81" s="158">
        <f t="shared" si="5"/>
        <v>362.82018079346869</v>
      </c>
      <c r="L81" s="217">
        <v>0</v>
      </c>
      <c r="M81" s="130"/>
      <c r="N81" s="101" t="s">
        <v>130</v>
      </c>
    </row>
    <row r="82" spans="2:15">
      <c r="B82" s="32"/>
      <c r="C82" s="78"/>
      <c r="D82" s="78"/>
      <c r="E82" s="69">
        <v>4221</v>
      </c>
      <c r="F82" s="70" t="s">
        <v>132</v>
      </c>
      <c r="G82" s="157">
        <v>7405.27</v>
      </c>
      <c r="H82" s="157">
        <v>0</v>
      </c>
      <c r="I82" s="109"/>
      <c r="J82" s="157">
        <v>0</v>
      </c>
      <c r="K82" s="158">
        <f t="shared" si="5"/>
        <v>0</v>
      </c>
      <c r="L82" s="217">
        <v>0</v>
      </c>
      <c r="M82" s="130"/>
      <c r="O82" s="101" t="s">
        <v>130</v>
      </c>
    </row>
    <row r="83" spans="2:15">
      <c r="B83" s="32"/>
      <c r="C83" s="169"/>
      <c r="D83" s="169"/>
      <c r="E83" s="168">
        <v>4227</v>
      </c>
      <c r="F83" s="77" t="s">
        <v>100</v>
      </c>
      <c r="G83" s="157">
        <v>703.43</v>
      </c>
      <c r="H83" s="157">
        <v>0</v>
      </c>
      <c r="I83" s="109"/>
      <c r="J83" s="158">
        <v>29420</v>
      </c>
      <c r="K83" s="158">
        <f t="shared" si="5"/>
        <v>4182.3635614062523</v>
      </c>
      <c r="L83" s="217">
        <v>0</v>
      </c>
      <c r="M83" s="130"/>
    </row>
    <row r="84" spans="2:15">
      <c r="B84" s="32"/>
      <c r="C84" s="169"/>
      <c r="D84" s="169">
        <v>423</v>
      </c>
      <c r="E84" s="168"/>
      <c r="F84" s="77" t="s">
        <v>144</v>
      </c>
      <c r="G84" s="157">
        <f>G85</f>
        <v>15290</v>
      </c>
      <c r="H84" s="157">
        <f>H85</f>
        <v>0</v>
      </c>
      <c r="I84" s="109"/>
      <c r="J84" s="157">
        <f>J85</f>
        <v>0</v>
      </c>
      <c r="K84" s="158">
        <f t="shared" si="5"/>
        <v>0</v>
      </c>
      <c r="L84" s="217">
        <v>0</v>
      </c>
      <c r="M84" s="130"/>
    </row>
    <row r="85" spans="2:15">
      <c r="B85" s="32"/>
      <c r="C85" s="169"/>
      <c r="D85" s="169"/>
      <c r="E85" s="168">
        <v>4231</v>
      </c>
      <c r="F85" s="77" t="s">
        <v>137</v>
      </c>
      <c r="G85" s="157">
        <v>15290</v>
      </c>
      <c r="H85" s="157">
        <v>0</v>
      </c>
      <c r="I85" s="109"/>
      <c r="J85" s="158">
        <v>0</v>
      </c>
      <c r="K85" s="158">
        <f t="shared" si="5"/>
        <v>0</v>
      </c>
      <c r="L85" s="217">
        <v>0</v>
      </c>
      <c r="M85" s="130"/>
    </row>
    <row r="86" spans="2:15">
      <c r="B86" s="32"/>
      <c r="C86" s="74">
        <v>45</v>
      </c>
      <c r="D86" s="78"/>
      <c r="E86" s="69"/>
      <c r="F86" s="75" t="s">
        <v>133</v>
      </c>
      <c r="G86" s="157">
        <f>G87</f>
        <v>19188.82</v>
      </c>
      <c r="H86" s="157">
        <f>H87</f>
        <v>0</v>
      </c>
      <c r="I86" s="109"/>
      <c r="J86" s="157">
        <f>J87</f>
        <v>0</v>
      </c>
      <c r="K86" s="158">
        <v>0</v>
      </c>
      <c r="L86" s="217">
        <v>0</v>
      </c>
      <c r="M86" s="130"/>
    </row>
    <row r="87" spans="2:15" ht="15" customHeight="1">
      <c r="B87" s="32"/>
      <c r="C87" s="78"/>
      <c r="D87" s="78"/>
      <c r="E87" s="69">
        <v>4511</v>
      </c>
      <c r="F87" s="70" t="s">
        <v>134</v>
      </c>
      <c r="G87" s="157">
        <v>19188.82</v>
      </c>
      <c r="H87" s="157">
        <v>0</v>
      </c>
      <c r="I87" s="109"/>
      <c r="J87" s="157">
        <v>0</v>
      </c>
      <c r="K87" s="158">
        <v>0</v>
      </c>
      <c r="L87" s="217">
        <v>0</v>
      </c>
      <c r="M87" s="130"/>
    </row>
    <row r="94" spans="2:15">
      <c r="G94" s="101" t="s">
        <v>130</v>
      </c>
    </row>
    <row r="96" spans="2:15">
      <c r="F96" s="101" t="s">
        <v>130</v>
      </c>
    </row>
  </sheetData>
  <mergeCells count="7">
    <mergeCell ref="B2:L2"/>
    <mergeCell ref="B4:L4"/>
    <mergeCell ref="B6:L6"/>
    <mergeCell ref="B34:F34"/>
    <mergeCell ref="B9:F9"/>
    <mergeCell ref="B33:F33"/>
    <mergeCell ref="B8:F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opLeftCell="A37" workbookViewId="0">
      <selection activeCell="H25" sqref="G25:H26"/>
    </sheetView>
  </sheetViews>
  <sheetFormatPr defaultRowHeight="15"/>
  <cols>
    <col min="1" max="1" width="2.7109375" style="101" customWidth="1"/>
    <col min="2" max="2" width="18.7109375" style="101" customWidth="1"/>
    <col min="3" max="3" width="14" style="101" customWidth="1"/>
    <col min="4" max="4" width="14.140625" style="101" customWidth="1"/>
    <col min="5" max="5" width="8.42578125" style="101" customWidth="1"/>
    <col min="6" max="6" width="15.140625" style="101" customWidth="1"/>
    <col min="7" max="7" width="8.85546875" style="101" customWidth="1"/>
    <col min="8" max="8" width="9.28515625" style="101" customWidth="1"/>
    <col min="9" max="9" width="9.140625" style="101"/>
    <col min="10" max="11" width="11.7109375" style="101" bestFit="1" customWidth="1"/>
    <col min="12" max="16384" width="9.140625" style="101"/>
  </cols>
  <sheetData>
    <row r="1" spans="2:14" ht="15.75">
      <c r="B1" s="130"/>
      <c r="C1" s="130"/>
      <c r="D1" s="247" t="s">
        <v>11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2:14">
      <c r="B2" s="130"/>
      <c r="C2" s="130"/>
      <c r="D2" s="130"/>
      <c r="E2" s="130"/>
      <c r="F2" s="130"/>
      <c r="G2" s="130"/>
      <c r="H2" s="130" t="s">
        <v>156</v>
      </c>
      <c r="I2" s="130"/>
      <c r="J2" s="130"/>
      <c r="K2" s="130"/>
      <c r="L2" s="130"/>
      <c r="M2" s="130"/>
      <c r="N2" s="130"/>
    </row>
    <row r="3" spans="2:14" ht="18">
      <c r="B3" s="129"/>
      <c r="C3" s="129"/>
      <c r="D3" s="129"/>
      <c r="E3" s="129"/>
      <c r="F3" s="93"/>
      <c r="G3" s="93"/>
      <c r="H3" s="93"/>
      <c r="I3" s="130"/>
      <c r="J3" s="130"/>
      <c r="K3" s="130"/>
      <c r="L3" s="130"/>
      <c r="M3" s="130"/>
      <c r="N3" s="130"/>
    </row>
    <row r="4" spans="2:14" ht="15.75">
      <c r="B4" s="229" t="s">
        <v>154</v>
      </c>
      <c r="C4" s="229"/>
      <c r="D4" s="229"/>
      <c r="E4" s="229"/>
      <c r="F4" s="229"/>
      <c r="G4" s="229"/>
      <c r="H4" s="229"/>
      <c r="I4" s="130"/>
      <c r="J4" s="130"/>
      <c r="K4" s="130"/>
      <c r="L4" s="130"/>
      <c r="M4" s="130"/>
      <c r="N4" s="130"/>
    </row>
    <row r="5" spans="2:14" ht="18">
      <c r="B5" s="129"/>
      <c r="C5" s="129"/>
      <c r="D5" s="129"/>
      <c r="E5" s="129"/>
      <c r="F5" s="93"/>
      <c r="G5" s="93"/>
      <c r="H5" s="93"/>
      <c r="I5" s="130"/>
      <c r="J5" s="130"/>
      <c r="K5" s="130"/>
      <c r="L5" s="130"/>
      <c r="M5" s="130"/>
      <c r="N5" s="130"/>
    </row>
    <row r="6" spans="2:14" ht="38.25">
      <c r="B6" s="51" t="s">
        <v>7</v>
      </c>
      <c r="C6" s="51" t="s">
        <v>128</v>
      </c>
      <c r="D6" s="114" t="s">
        <v>44</v>
      </c>
      <c r="E6" s="114" t="s">
        <v>41</v>
      </c>
      <c r="F6" s="51" t="s">
        <v>129</v>
      </c>
      <c r="G6" s="114" t="s">
        <v>21</v>
      </c>
      <c r="H6" s="114" t="s">
        <v>42</v>
      </c>
    </row>
    <row r="7" spans="2:14">
      <c r="B7" s="51">
        <v>1</v>
      </c>
      <c r="C7" s="131">
        <v>2</v>
      </c>
      <c r="D7" s="164">
        <v>3</v>
      </c>
      <c r="E7" s="164">
        <v>4</v>
      </c>
      <c r="F7" s="131">
        <v>5</v>
      </c>
      <c r="G7" s="164" t="s">
        <v>32</v>
      </c>
      <c r="H7" s="164" t="s">
        <v>150</v>
      </c>
    </row>
    <row r="8" spans="2:14" ht="19.149999999999999" customHeight="1">
      <c r="B8" s="28" t="s">
        <v>38</v>
      </c>
      <c r="C8" s="29">
        <f>C9+C11+C13+C15</f>
        <v>1287255.54</v>
      </c>
      <c r="D8" s="29">
        <f>D9+D11+D13+D15</f>
        <v>1339861</v>
      </c>
      <c r="E8" s="29"/>
      <c r="F8" s="29">
        <f>F9+F11+F13+F15</f>
        <v>1380484.99</v>
      </c>
      <c r="G8" s="213">
        <f t="shared" ref="G8:G16" si="0">F8/C8*100</f>
        <v>107.2424974764529</v>
      </c>
      <c r="H8" s="213">
        <f t="shared" ref="H8:H14" si="1">F8/D8*100</f>
        <v>103.03195555359848</v>
      </c>
      <c r="K8" s="172"/>
    </row>
    <row r="9" spans="2:14" ht="25.5">
      <c r="B9" s="2" t="s">
        <v>18</v>
      </c>
      <c r="C9" s="157">
        <f>C10</f>
        <v>843350.43</v>
      </c>
      <c r="D9" s="157">
        <f>D10</f>
        <v>870919</v>
      </c>
      <c r="E9" s="157">
        <v>0</v>
      </c>
      <c r="F9" s="170">
        <f>F10</f>
        <v>919430.06</v>
      </c>
      <c r="G9" s="158">
        <f t="shared" si="0"/>
        <v>109.02111711735299</v>
      </c>
      <c r="H9" s="158">
        <f t="shared" si="1"/>
        <v>105.57010008967541</v>
      </c>
    </row>
    <row r="10" spans="2:14" ht="25.5">
      <c r="B10" s="11" t="s">
        <v>19</v>
      </c>
      <c r="C10" s="157">
        <v>843350.43</v>
      </c>
      <c r="D10" s="157">
        <v>870919</v>
      </c>
      <c r="E10" s="157">
        <v>0</v>
      </c>
      <c r="F10" s="158">
        <v>919430.06</v>
      </c>
      <c r="G10" s="158">
        <f t="shared" si="0"/>
        <v>109.02111711735299</v>
      </c>
      <c r="H10" s="158">
        <f t="shared" si="1"/>
        <v>105.57010008967541</v>
      </c>
    </row>
    <row r="11" spans="2:14" ht="39" customHeight="1">
      <c r="B11" s="2" t="s">
        <v>102</v>
      </c>
      <c r="C11" s="157">
        <f>C12</f>
        <v>187735.98</v>
      </c>
      <c r="D11" s="157">
        <f>D12</f>
        <v>197971</v>
      </c>
      <c r="E11" s="204">
        <v>0</v>
      </c>
      <c r="F11" s="158">
        <f>F12</f>
        <v>207369.01</v>
      </c>
      <c r="G11" s="158">
        <f t="shared" si="0"/>
        <v>110.4577875801964</v>
      </c>
      <c r="H11" s="158">
        <f t="shared" si="1"/>
        <v>104.74716498881149</v>
      </c>
    </row>
    <row r="12" spans="2:14" ht="45.75" customHeight="1">
      <c r="B12" s="12" t="s">
        <v>103</v>
      </c>
      <c r="C12" s="157">
        <v>187735.98</v>
      </c>
      <c r="D12" s="157">
        <v>197971</v>
      </c>
      <c r="E12" s="204">
        <v>0</v>
      </c>
      <c r="F12" s="158">
        <v>207369.01</v>
      </c>
      <c r="G12" s="158">
        <f t="shared" si="0"/>
        <v>110.4577875801964</v>
      </c>
      <c r="H12" s="158">
        <f t="shared" si="1"/>
        <v>104.74716498881149</v>
      </c>
    </row>
    <row r="13" spans="2:14" ht="21" customHeight="1">
      <c r="B13" s="2" t="s">
        <v>104</v>
      </c>
      <c r="C13" s="157">
        <f>C14</f>
        <v>255193.62</v>
      </c>
      <c r="D13" s="157">
        <f>D14</f>
        <v>270971</v>
      </c>
      <c r="E13" s="204">
        <v>0</v>
      </c>
      <c r="F13" s="157">
        <f>F14</f>
        <v>251315.92</v>
      </c>
      <c r="G13" s="158">
        <f t="shared" si="0"/>
        <v>98.480487090547172</v>
      </c>
      <c r="H13" s="158">
        <f t="shared" si="1"/>
        <v>92.746426739392788</v>
      </c>
    </row>
    <row r="14" spans="2:14" ht="33" customHeight="1">
      <c r="B14" s="12" t="s">
        <v>105</v>
      </c>
      <c r="C14" s="157">
        <v>255193.62</v>
      </c>
      <c r="D14" s="157">
        <v>270971</v>
      </c>
      <c r="E14" s="204">
        <v>0</v>
      </c>
      <c r="F14" s="158">
        <v>251315.92</v>
      </c>
      <c r="G14" s="158">
        <f t="shared" si="0"/>
        <v>98.480487090547172</v>
      </c>
      <c r="H14" s="158">
        <f t="shared" si="1"/>
        <v>92.746426739392788</v>
      </c>
    </row>
    <row r="15" spans="2:14">
      <c r="B15" s="2" t="s">
        <v>106</v>
      </c>
      <c r="C15" s="157">
        <f>C16</f>
        <v>975.51</v>
      </c>
      <c r="D15" s="157">
        <f>D16</f>
        <v>0</v>
      </c>
      <c r="E15" s="204">
        <v>0</v>
      </c>
      <c r="F15" s="158">
        <f>F16</f>
        <v>2370</v>
      </c>
      <c r="G15" s="158">
        <f t="shared" si="0"/>
        <v>242.94984162130581</v>
      </c>
      <c r="H15" s="158">
        <v>0</v>
      </c>
    </row>
    <row r="16" spans="2:14" ht="28.5" customHeight="1">
      <c r="B16" s="12" t="s">
        <v>107</v>
      </c>
      <c r="C16" s="157">
        <v>975.51</v>
      </c>
      <c r="D16" s="157">
        <v>0</v>
      </c>
      <c r="E16" s="204">
        <v>0</v>
      </c>
      <c r="F16" s="158">
        <v>2370</v>
      </c>
      <c r="G16" s="158">
        <f t="shared" si="0"/>
        <v>242.94984162130581</v>
      </c>
      <c r="H16" s="158">
        <v>0</v>
      </c>
      <c r="N16" s="101" t="s">
        <v>130</v>
      </c>
    </row>
    <row r="17" spans="2:11">
      <c r="B17" s="88"/>
      <c r="C17" s="109"/>
      <c r="D17" s="109"/>
      <c r="E17" s="204"/>
      <c r="F17" s="110"/>
      <c r="G17" s="110"/>
      <c r="H17" s="110"/>
    </row>
    <row r="18" spans="2:11" ht="20.45" customHeight="1">
      <c r="B18" s="30" t="s">
        <v>39</v>
      </c>
      <c r="C18" s="173">
        <f>C19+C21+C23+C25</f>
        <v>1268285.3400000001</v>
      </c>
      <c r="D18" s="173">
        <f>D19+D21+D23+D25</f>
        <v>1339861</v>
      </c>
      <c r="E18" s="111"/>
      <c r="F18" s="171">
        <f>F19+F21+F23+F25</f>
        <v>1401909.3</v>
      </c>
      <c r="G18" s="171">
        <f>F18/C18*100</f>
        <v>110.53579630590069</v>
      </c>
      <c r="H18" s="171">
        <f t="shared" ref="H18:H24" si="2">F18/D18*100</f>
        <v>104.63095052397226</v>
      </c>
      <c r="J18" s="172"/>
    </row>
    <row r="19" spans="2:11" ht="25.5">
      <c r="B19" s="2" t="s">
        <v>18</v>
      </c>
      <c r="C19" s="157">
        <f>C20</f>
        <v>843350.43</v>
      </c>
      <c r="D19" s="157">
        <f>D20</f>
        <v>870919</v>
      </c>
      <c r="E19" s="157">
        <v>0</v>
      </c>
      <c r="F19" s="170">
        <f>F20</f>
        <v>919430.06</v>
      </c>
      <c r="G19" s="158">
        <f>F19/C19*100</f>
        <v>109.02111711735299</v>
      </c>
      <c r="H19" s="158">
        <f t="shared" si="2"/>
        <v>105.57010008967541</v>
      </c>
    </row>
    <row r="20" spans="2:11" ht="25.5">
      <c r="B20" s="11" t="s">
        <v>19</v>
      </c>
      <c r="C20" s="157">
        <v>843350.43</v>
      </c>
      <c r="D20" s="157">
        <v>870919</v>
      </c>
      <c r="E20" s="157">
        <v>0</v>
      </c>
      <c r="F20" s="158">
        <v>919430.06</v>
      </c>
      <c r="G20" s="158">
        <f>F20/C20*100</f>
        <v>109.02111711735299</v>
      </c>
      <c r="H20" s="158">
        <f t="shared" si="2"/>
        <v>105.57010008967541</v>
      </c>
    </row>
    <row r="21" spans="2:11" ht="39" customHeight="1">
      <c r="B21" s="2" t="s">
        <v>102</v>
      </c>
      <c r="C21" s="157">
        <f>C22</f>
        <v>187735.98</v>
      </c>
      <c r="D21" s="157">
        <f>D22</f>
        <v>197971</v>
      </c>
      <c r="E21" s="204">
        <v>0</v>
      </c>
      <c r="F21" s="158">
        <f>F22</f>
        <v>207289.11</v>
      </c>
      <c r="G21" s="158">
        <f t="shared" ref="G21:G26" si="3">F21/C21*100</f>
        <v>110.41522781088631</v>
      </c>
      <c r="H21" s="158">
        <f t="shared" si="2"/>
        <v>104.70680554222587</v>
      </c>
    </row>
    <row r="22" spans="2:11" ht="33" customHeight="1">
      <c r="B22" s="12" t="s">
        <v>103</v>
      </c>
      <c r="C22" s="157">
        <v>187735.98</v>
      </c>
      <c r="D22" s="157">
        <v>197971</v>
      </c>
      <c r="E22" s="204">
        <v>0</v>
      </c>
      <c r="F22" s="158">
        <v>207289.11</v>
      </c>
      <c r="G22" s="158">
        <f t="shared" si="3"/>
        <v>110.41522781088631</v>
      </c>
      <c r="H22" s="158">
        <f t="shared" si="2"/>
        <v>104.70680554222587</v>
      </c>
    </row>
    <row r="23" spans="2:11" ht="20.25" customHeight="1">
      <c r="B23" s="2" t="s">
        <v>104</v>
      </c>
      <c r="C23" s="157">
        <f>C24</f>
        <v>236495.5</v>
      </c>
      <c r="D23" s="157">
        <f>D24</f>
        <v>270971</v>
      </c>
      <c r="E23" s="204">
        <v>0</v>
      </c>
      <c r="F23" s="157">
        <f>F24</f>
        <v>275157.28000000003</v>
      </c>
      <c r="G23" s="158">
        <f t="shared" si="3"/>
        <v>116.34778674435667</v>
      </c>
      <c r="H23" s="158">
        <f t="shared" si="2"/>
        <v>101.54491809086583</v>
      </c>
    </row>
    <row r="24" spans="2:11" ht="36.75" customHeight="1">
      <c r="B24" s="12" t="s">
        <v>105</v>
      </c>
      <c r="C24" s="157">
        <v>236495.5</v>
      </c>
      <c r="D24" s="157">
        <v>270971</v>
      </c>
      <c r="E24" s="204">
        <v>0</v>
      </c>
      <c r="F24" s="158">
        <v>275157.28000000003</v>
      </c>
      <c r="G24" s="158">
        <f t="shared" si="3"/>
        <v>116.34778674435667</v>
      </c>
      <c r="H24" s="158">
        <f t="shared" si="2"/>
        <v>101.54491809086583</v>
      </c>
    </row>
    <row r="25" spans="2:11">
      <c r="B25" s="2" t="s">
        <v>106</v>
      </c>
      <c r="C25" s="157">
        <f>C26</f>
        <v>703.43</v>
      </c>
      <c r="D25" s="157">
        <f>D26</f>
        <v>0</v>
      </c>
      <c r="E25" s="204">
        <v>0</v>
      </c>
      <c r="F25" s="158">
        <f>F26</f>
        <v>32.85</v>
      </c>
      <c r="G25" s="158">
        <f t="shared" si="3"/>
        <v>4.6699742689393409</v>
      </c>
      <c r="H25" s="158">
        <v>0</v>
      </c>
    </row>
    <row r="26" spans="2:11">
      <c r="B26" s="12" t="s">
        <v>107</v>
      </c>
      <c r="C26" s="157">
        <v>703.43</v>
      </c>
      <c r="D26" s="157">
        <v>0</v>
      </c>
      <c r="E26" s="204">
        <v>0</v>
      </c>
      <c r="F26" s="158">
        <v>32.85</v>
      </c>
      <c r="G26" s="158">
        <f t="shared" si="3"/>
        <v>4.6699742689393409</v>
      </c>
      <c r="H26" s="158">
        <v>0</v>
      </c>
    </row>
    <row r="28" spans="2:11"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2:11"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2:11"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</sheetData>
  <mergeCells count="2">
    <mergeCell ref="B4:H4"/>
    <mergeCell ref="D1:N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opLeftCell="A19" workbookViewId="0">
      <selection activeCell="G12" sqref="G12"/>
    </sheetView>
  </sheetViews>
  <sheetFormatPr defaultRowHeight="15"/>
  <cols>
    <col min="1" max="1" width="1.42578125" style="101" customWidth="1"/>
    <col min="2" max="2" width="25.42578125" style="101" customWidth="1"/>
    <col min="3" max="3" width="14.5703125" style="101" customWidth="1"/>
    <col min="4" max="4" width="13.7109375" style="101" customWidth="1"/>
    <col min="5" max="5" width="12.28515625" style="101" customWidth="1"/>
    <col min="6" max="6" width="14.140625" style="101" customWidth="1"/>
    <col min="7" max="7" width="11.28515625" style="101" customWidth="1"/>
    <col min="8" max="8" width="10.5703125" style="101" customWidth="1"/>
    <col min="9" max="16384" width="9.140625" style="101"/>
  </cols>
  <sheetData>
    <row r="1" spans="2:8" ht="18">
      <c r="B1" s="129"/>
      <c r="C1" s="129"/>
      <c r="D1" s="146" t="s">
        <v>11</v>
      </c>
      <c r="E1" s="146"/>
      <c r="F1" s="93"/>
      <c r="G1" s="93"/>
      <c r="H1" s="93"/>
    </row>
    <row r="2" spans="2:8" ht="18">
      <c r="B2" s="129"/>
      <c r="C2" s="129"/>
      <c r="D2" s="129"/>
      <c r="E2" s="129"/>
      <c r="F2" s="93"/>
      <c r="G2" s="93"/>
      <c r="H2" s="93" t="s">
        <v>157</v>
      </c>
    </row>
    <row r="3" spans="2:8" ht="15.75">
      <c r="B3" s="229" t="s">
        <v>155</v>
      </c>
      <c r="C3" s="229"/>
      <c r="D3" s="229"/>
      <c r="E3" s="229"/>
      <c r="F3" s="229"/>
      <c r="G3" s="229"/>
      <c r="H3" s="229"/>
    </row>
    <row r="4" spans="2:8" ht="15.75">
      <c r="B4" s="147"/>
      <c r="C4" s="147"/>
      <c r="D4" s="147"/>
      <c r="E4" s="147"/>
      <c r="F4" s="147"/>
      <c r="G4" s="147"/>
      <c r="H4" s="147"/>
    </row>
    <row r="5" spans="2:8" ht="15.75">
      <c r="B5" s="106"/>
      <c r="C5" s="106"/>
      <c r="D5" s="106"/>
      <c r="E5" s="106"/>
      <c r="F5" s="106"/>
      <c r="G5" s="106"/>
      <c r="H5" s="106"/>
    </row>
    <row r="6" spans="2:8">
      <c r="B6" s="107"/>
      <c r="C6" s="107"/>
      <c r="D6" s="107"/>
      <c r="E6" s="107"/>
      <c r="F6" s="145"/>
      <c r="G6" s="108"/>
      <c r="H6" s="108"/>
    </row>
    <row r="7" spans="2:8" ht="60">
      <c r="B7" s="143" t="s">
        <v>7</v>
      </c>
      <c r="C7" s="143" t="s">
        <v>125</v>
      </c>
      <c r="D7" s="143" t="s">
        <v>44</v>
      </c>
      <c r="E7" s="143" t="s">
        <v>41</v>
      </c>
      <c r="F7" s="143" t="s">
        <v>126</v>
      </c>
      <c r="G7" s="143" t="s">
        <v>21</v>
      </c>
      <c r="H7" s="143" t="s">
        <v>42</v>
      </c>
    </row>
    <row r="8" spans="2:8">
      <c r="B8" s="143">
        <v>1</v>
      </c>
      <c r="C8" s="143">
        <v>2</v>
      </c>
      <c r="D8" s="143">
        <v>3</v>
      </c>
      <c r="E8" s="143">
        <v>4</v>
      </c>
      <c r="F8" s="143">
        <v>5</v>
      </c>
      <c r="G8" s="143" t="s">
        <v>32</v>
      </c>
      <c r="H8" s="143" t="s">
        <v>150</v>
      </c>
    </row>
    <row r="9" spans="2:8">
      <c r="B9" s="205" t="s">
        <v>39</v>
      </c>
      <c r="C9" s="141">
        <f>C10</f>
        <v>1268285.3400000001</v>
      </c>
      <c r="D9" s="141">
        <f>D10</f>
        <v>1339861</v>
      </c>
      <c r="E9" s="141">
        <v>0</v>
      </c>
      <c r="F9" s="141">
        <f t="shared" ref="F9:H10" si="0">F10</f>
        <v>1401909.3</v>
      </c>
      <c r="G9" s="141">
        <f>G10</f>
        <v>110.53579630590069</v>
      </c>
      <c r="H9" s="141">
        <f>H10</f>
        <v>104.63095052397226</v>
      </c>
    </row>
    <row r="10" spans="2:8">
      <c r="B10" s="206" t="s">
        <v>122</v>
      </c>
      <c r="C10" s="144">
        <f>C11</f>
        <v>1268285.3400000001</v>
      </c>
      <c r="D10" s="144">
        <f>D11</f>
        <v>1339861</v>
      </c>
      <c r="E10" s="144">
        <v>0</v>
      </c>
      <c r="F10" s="142">
        <f t="shared" si="0"/>
        <v>1401909.3</v>
      </c>
      <c r="G10" s="142">
        <f>G11</f>
        <v>110.53579630590069</v>
      </c>
      <c r="H10" s="142">
        <f t="shared" si="0"/>
        <v>104.63095052397226</v>
      </c>
    </row>
    <row r="11" spans="2:8">
      <c r="B11" s="207" t="s">
        <v>127</v>
      </c>
      <c r="C11" s="144">
        <v>1268285.3400000001</v>
      </c>
      <c r="D11" s="144">
        <v>1339861</v>
      </c>
      <c r="E11" s="144">
        <v>0</v>
      </c>
      <c r="F11" s="142">
        <v>1401909.3</v>
      </c>
      <c r="G11" s="142">
        <f>F11/C11*100</f>
        <v>110.53579630590069</v>
      </c>
      <c r="H11" s="142">
        <f>F11/D11*100</f>
        <v>104.63095052397226</v>
      </c>
    </row>
    <row r="12" spans="2:8">
      <c r="G12" s="130"/>
      <c r="H12" s="130"/>
    </row>
    <row r="13" spans="2:8">
      <c r="G13" s="130"/>
      <c r="H13" s="130"/>
    </row>
  </sheetData>
  <mergeCells count="1">
    <mergeCell ref="B3:H3"/>
  </mergeCells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T13" sqref="T13"/>
    </sheetView>
  </sheetViews>
  <sheetFormatPr defaultRowHeight="15"/>
  <cols>
    <col min="1" max="1" width="3.5703125" style="130" customWidth="1"/>
    <col min="2" max="2" width="4.5703125" style="130" customWidth="1"/>
    <col min="3" max="3" width="4.7109375" style="130" customWidth="1"/>
    <col min="4" max="4" width="5.85546875" style="130" customWidth="1"/>
    <col min="5" max="5" width="5.42578125" style="130" bestFit="1" customWidth="1"/>
    <col min="6" max="8" width="25.28515625" style="130" customWidth="1"/>
    <col min="9" max="9" width="20.7109375" style="130" customWidth="1"/>
    <col min="10" max="10" width="25.28515625" style="130" customWidth="1"/>
    <col min="11" max="12" width="15.7109375" style="130" customWidth="1"/>
    <col min="13" max="16384" width="9.140625" style="130"/>
  </cols>
  <sheetData>
    <row r="1" spans="2:12" ht="18"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2:12" ht="15.75">
      <c r="B2" s="229" t="s">
        <v>11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12" ht="18">
      <c r="B3" s="129"/>
      <c r="C3" s="129"/>
      <c r="D3" s="129"/>
      <c r="E3" s="129"/>
      <c r="F3" s="129"/>
      <c r="G3" s="129"/>
      <c r="H3" s="129"/>
      <c r="I3" s="129"/>
      <c r="J3" s="93"/>
      <c r="K3" s="93"/>
      <c r="L3" s="93" t="s">
        <v>158</v>
      </c>
    </row>
    <row r="4" spans="2:12" ht="15.75">
      <c r="B4" s="229" t="s">
        <v>162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2:12" ht="15.75">
      <c r="B5" s="229" t="s">
        <v>149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</row>
    <row r="6" spans="2:12" ht="18.75" thickBot="1">
      <c r="B6" s="129"/>
      <c r="C6" s="129"/>
      <c r="D6" s="129"/>
      <c r="E6" s="129"/>
      <c r="F6" s="129"/>
      <c r="G6" s="129"/>
      <c r="H6" s="129"/>
      <c r="I6" s="129"/>
      <c r="J6" s="93"/>
      <c r="K6" s="93"/>
      <c r="L6" s="93"/>
    </row>
    <row r="7" spans="2:12" ht="25.5">
      <c r="B7" s="245" t="s">
        <v>7</v>
      </c>
      <c r="C7" s="246"/>
      <c r="D7" s="246"/>
      <c r="E7" s="246"/>
      <c r="F7" s="246"/>
      <c r="G7" s="112" t="s">
        <v>128</v>
      </c>
      <c r="H7" s="112" t="s">
        <v>44</v>
      </c>
      <c r="I7" s="112" t="s">
        <v>41</v>
      </c>
      <c r="J7" s="112" t="s">
        <v>129</v>
      </c>
      <c r="K7" s="112" t="s">
        <v>21</v>
      </c>
      <c r="L7" s="113" t="s">
        <v>42</v>
      </c>
    </row>
    <row r="8" spans="2:12">
      <c r="B8" s="248">
        <v>1</v>
      </c>
      <c r="C8" s="249"/>
      <c r="D8" s="249"/>
      <c r="E8" s="249"/>
      <c r="F8" s="249"/>
      <c r="G8" s="131">
        <v>2</v>
      </c>
      <c r="H8" s="131">
        <v>3</v>
      </c>
      <c r="I8" s="131">
        <v>4</v>
      </c>
      <c r="J8" s="131">
        <v>5</v>
      </c>
      <c r="K8" s="131" t="s">
        <v>32</v>
      </c>
      <c r="L8" s="132" t="s">
        <v>150</v>
      </c>
    </row>
    <row r="9" spans="2:12" ht="25.5">
      <c r="B9" s="31">
        <v>8</v>
      </c>
      <c r="C9" s="2"/>
      <c r="D9" s="2"/>
      <c r="E9" s="2"/>
      <c r="F9" s="2" t="s">
        <v>8</v>
      </c>
      <c r="G9" s="133">
        <v>0</v>
      </c>
      <c r="H9" s="133">
        <v>0</v>
      </c>
      <c r="I9" s="133">
        <v>0</v>
      </c>
      <c r="J9" s="134">
        <v>0</v>
      </c>
      <c r="K9" s="134"/>
      <c r="L9" s="135"/>
    </row>
    <row r="10" spans="2:12">
      <c r="B10" s="31"/>
      <c r="C10" s="6">
        <v>84</v>
      </c>
      <c r="D10" s="6"/>
      <c r="E10" s="6"/>
      <c r="F10" s="6" t="s">
        <v>13</v>
      </c>
      <c r="G10" s="133"/>
      <c r="H10" s="133"/>
      <c r="I10" s="133"/>
      <c r="J10" s="134"/>
      <c r="K10" s="134"/>
      <c r="L10" s="135"/>
    </row>
    <row r="11" spans="2:12" ht="51">
      <c r="B11" s="32"/>
      <c r="C11" s="3"/>
      <c r="D11" s="3">
        <v>841</v>
      </c>
      <c r="E11" s="3"/>
      <c r="F11" s="13" t="s">
        <v>34</v>
      </c>
      <c r="G11" s="133"/>
      <c r="H11" s="133"/>
      <c r="I11" s="133"/>
      <c r="J11" s="134"/>
      <c r="K11" s="134"/>
      <c r="L11" s="135"/>
    </row>
    <row r="12" spans="2:12" ht="25.5">
      <c r="B12" s="32"/>
      <c r="C12" s="3"/>
      <c r="D12" s="3"/>
      <c r="E12" s="3">
        <v>8413</v>
      </c>
      <c r="F12" s="13" t="s">
        <v>35</v>
      </c>
      <c r="G12" s="133"/>
      <c r="H12" s="133"/>
      <c r="I12" s="133"/>
      <c r="J12" s="134"/>
      <c r="K12" s="134"/>
      <c r="L12" s="135"/>
    </row>
    <row r="13" spans="2:12">
      <c r="B13" s="32"/>
      <c r="C13" s="3"/>
      <c r="D13" s="3"/>
      <c r="E13" s="4" t="s">
        <v>20</v>
      </c>
      <c r="F13" s="7"/>
      <c r="G13" s="133"/>
      <c r="H13" s="133"/>
      <c r="I13" s="133"/>
      <c r="J13" s="134"/>
      <c r="K13" s="134"/>
      <c r="L13" s="135"/>
    </row>
    <row r="14" spans="2:12" ht="25.5">
      <c r="B14" s="33">
        <v>5</v>
      </c>
      <c r="C14" s="5"/>
      <c r="D14" s="5"/>
      <c r="E14" s="5"/>
      <c r="F14" s="8" t="s">
        <v>9</v>
      </c>
      <c r="G14" s="133">
        <v>0</v>
      </c>
      <c r="H14" s="133">
        <v>0</v>
      </c>
      <c r="I14" s="133">
        <v>0</v>
      </c>
      <c r="J14" s="134">
        <v>0</v>
      </c>
      <c r="K14" s="134"/>
      <c r="L14" s="135"/>
    </row>
    <row r="15" spans="2:12" ht="25.5">
      <c r="B15" s="34"/>
      <c r="C15" s="6">
        <v>54</v>
      </c>
      <c r="D15" s="6"/>
      <c r="E15" s="6"/>
      <c r="F15" s="9" t="s">
        <v>14</v>
      </c>
      <c r="G15" s="133"/>
      <c r="H15" s="133"/>
      <c r="I15" s="136"/>
      <c r="J15" s="134"/>
      <c r="K15" s="134"/>
      <c r="L15" s="135"/>
    </row>
    <row r="16" spans="2:12" ht="63.75">
      <c r="B16" s="34"/>
      <c r="C16" s="6"/>
      <c r="D16" s="6">
        <v>541</v>
      </c>
      <c r="E16" s="13"/>
      <c r="F16" s="13" t="s">
        <v>36</v>
      </c>
      <c r="G16" s="133"/>
      <c r="H16" s="133"/>
      <c r="I16" s="136"/>
      <c r="J16" s="134"/>
      <c r="K16" s="134"/>
      <c r="L16" s="135"/>
    </row>
    <row r="17" spans="2:12" ht="38.25">
      <c r="B17" s="34"/>
      <c r="C17" s="6"/>
      <c r="D17" s="6"/>
      <c r="E17" s="13">
        <v>5413</v>
      </c>
      <c r="F17" s="13" t="s">
        <v>37</v>
      </c>
      <c r="G17" s="133"/>
      <c r="H17" s="133"/>
      <c r="I17" s="136"/>
      <c r="J17" s="134"/>
      <c r="K17" s="134"/>
      <c r="L17" s="135"/>
    </row>
    <row r="18" spans="2:12" ht="15.75" thickBot="1">
      <c r="B18" s="35"/>
      <c r="C18" s="36"/>
      <c r="D18" s="36"/>
      <c r="E18" s="36"/>
      <c r="F18" s="37" t="s">
        <v>20</v>
      </c>
      <c r="G18" s="137"/>
      <c r="H18" s="137"/>
      <c r="I18" s="137"/>
      <c r="J18" s="138"/>
      <c r="K18" s="138"/>
      <c r="L18" s="139"/>
    </row>
    <row r="20" spans="2:12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2:12"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</row>
    <row r="22" spans="2:12"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</row>
  </sheetData>
  <mergeCells count="5">
    <mergeCell ref="B2:L2"/>
    <mergeCell ref="B4:L4"/>
    <mergeCell ref="B5:L5"/>
    <mergeCell ref="B7:F7"/>
    <mergeCell ref="B8:F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activeCell="Q102" sqref="Q102"/>
    </sheetView>
  </sheetViews>
  <sheetFormatPr defaultColWidth="9.140625" defaultRowHeight="12.75"/>
  <cols>
    <col min="1" max="1" width="4.42578125" style="21" customWidth="1"/>
    <col min="2" max="2" width="6.42578125" style="21" customWidth="1"/>
    <col min="3" max="3" width="4.5703125" style="21" customWidth="1"/>
    <col min="4" max="4" width="6.140625" style="23" customWidth="1"/>
    <col min="5" max="5" width="26.42578125" style="21" customWidth="1"/>
    <col min="6" max="6" width="17.5703125" style="22" customWidth="1"/>
    <col min="7" max="7" width="12.7109375" style="22" customWidth="1"/>
    <col min="8" max="8" width="14.7109375" style="22" customWidth="1"/>
    <col min="9" max="9" width="9.5703125" style="22" customWidth="1"/>
    <col min="10" max="16384" width="9.140625" style="21"/>
  </cols>
  <sheetData>
    <row r="1" spans="1:9" ht="30" customHeight="1">
      <c r="A1" s="252" t="s">
        <v>10</v>
      </c>
      <c r="B1" s="252"/>
      <c r="C1" s="252"/>
      <c r="D1" s="252"/>
      <c r="E1" s="252"/>
      <c r="F1" s="252"/>
      <c r="G1" s="252"/>
      <c r="H1" s="252"/>
      <c r="I1" s="252"/>
    </row>
    <row r="2" spans="1:9">
      <c r="A2" s="26"/>
      <c r="B2" s="26"/>
      <c r="C2" s="26"/>
      <c r="D2" s="26"/>
      <c r="E2" s="26"/>
      <c r="F2" s="26"/>
      <c r="G2" s="26"/>
      <c r="H2" s="1"/>
      <c r="I2" s="1" t="s">
        <v>159</v>
      </c>
    </row>
    <row r="3" spans="1:9" ht="18" customHeight="1">
      <c r="A3" s="252" t="s">
        <v>142</v>
      </c>
      <c r="B3" s="252"/>
      <c r="C3" s="252"/>
      <c r="D3" s="252"/>
      <c r="E3" s="252"/>
      <c r="F3" s="252"/>
      <c r="G3" s="252"/>
      <c r="H3" s="252"/>
      <c r="I3" s="252"/>
    </row>
    <row r="4" spans="1:9" ht="15.75" customHeight="1" thickBot="1"/>
    <row r="5" spans="1:9" ht="38.25">
      <c r="A5" s="245" t="s">
        <v>7</v>
      </c>
      <c r="B5" s="246"/>
      <c r="C5" s="246"/>
      <c r="D5" s="246"/>
      <c r="E5" s="246"/>
      <c r="F5" s="112" t="s">
        <v>44</v>
      </c>
      <c r="G5" s="112" t="s">
        <v>41</v>
      </c>
      <c r="H5" s="112" t="s">
        <v>164</v>
      </c>
      <c r="I5" s="113" t="s">
        <v>21</v>
      </c>
    </row>
    <row r="6" spans="1:9" ht="12.75" customHeight="1">
      <c r="A6" s="248">
        <v>1</v>
      </c>
      <c r="B6" s="249"/>
      <c r="C6" s="249"/>
      <c r="D6" s="249"/>
      <c r="E6" s="249"/>
      <c r="F6" s="51">
        <v>2</v>
      </c>
      <c r="G6" s="51">
        <v>3</v>
      </c>
      <c r="H6" s="51">
        <v>4</v>
      </c>
      <c r="I6" s="115" t="s">
        <v>146</v>
      </c>
    </row>
    <row r="7" spans="1:9" ht="30" customHeight="1">
      <c r="A7" s="253">
        <v>4002</v>
      </c>
      <c r="B7" s="254"/>
      <c r="C7" s="254"/>
      <c r="D7" s="254"/>
      <c r="E7" s="116" t="s">
        <v>108</v>
      </c>
      <c r="F7" s="54">
        <f>F8+F72</f>
        <v>1339861</v>
      </c>
      <c r="G7" s="54">
        <f>G8+G72</f>
        <v>0</v>
      </c>
      <c r="H7" s="54">
        <f>H8+H72</f>
        <v>1365922.6800000002</v>
      </c>
      <c r="I7" s="127">
        <f>H7/F7*100</f>
        <v>101.94510326071138</v>
      </c>
    </row>
    <row r="8" spans="1:9" ht="31.9" customHeight="1">
      <c r="A8" s="255" t="s">
        <v>109</v>
      </c>
      <c r="B8" s="254"/>
      <c r="C8" s="254"/>
      <c r="D8" s="254"/>
      <c r="E8" s="55" t="s">
        <v>114</v>
      </c>
      <c r="F8" s="56">
        <f>F9+F53</f>
        <v>1068890</v>
      </c>
      <c r="G8" s="56">
        <f>G9+G53</f>
        <v>0</v>
      </c>
      <c r="H8" s="56">
        <f>H9+H53</f>
        <v>1090732.55</v>
      </c>
      <c r="I8" s="127">
        <f t="shared" ref="I8:I23" si="0">H8/F8*100</f>
        <v>102.04347968453256</v>
      </c>
    </row>
    <row r="9" spans="1:9" ht="18" customHeight="1">
      <c r="A9" s="250" t="s">
        <v>145</v>
      </c>
      <c r="B9" s="251"/>
      <c r="C9" s="251"/>
      <c r="D9" s="251"/>
      <c r="E9" s="82" t="s">
        <v>110</v>
      </c>
      <c r="F9" s="83">
        <f>F10</f>
        <v>870919</v>
      </c>
      <c r="G9" s="83">
        <f>G10</f>
        <v>0</v>
      </c>
      <c r="H9" s="83">
        <f>H10</f>
        <v>906230.06</v>
      </c>
      <c r="I9" s="127">
        <f t="shared" si="0"/>
        <v>104.05445971439364</v>
      </c>
    </row>
    <row r="10" spans="1:9">
      <c r="A10" s="31">
        <v>3</v>
      </c>
      <c r="B10" s="2"/>
      <c r="C10" s="2"/>
      <c r="D10" s="20"/>
      <c r="E10" s="2" t="s">
        <v>4</v>
      </c>
      <c r="F10" s="58">
        <f>F11+F19+F45+F49</f>
        <v>870919</v>
      </c>
      <c r="G10" s="58">
        <f>G11</f>
        <v>0</v>
      </c>
      <c r="H10" s="58">
        <f>H11+H19+H45+H49</f>
        <v>906230.06</v>
      </c>
      <c r="I10" s="127">
        <f t="shared" si="0"/>
        <v>104.05445971439364</v>
      </c>
    </row>
    <row r="11" spans="1:9">
      <c r="A11" s="31"/>
      <c r="B11" s="2">
        <v>31</v>
      </c>
      <c r="C11" s="2"/>
      <c r="D11" s="20"/>
      <c r="E11" s="2" t="s">
        <v>5</v>
      </c>
      <c r="F11" s="58">
        <f>F12+F15+F17</f>
        <v>620445</v>
      </c>
      <c r="G11" s="58">
        <f>G12+G15+G17</f>
        <v>0</v>
      </c>
      <c r="H11" s="58">
        <f>H12+H15+H17</f>
        <v>698446.86</v>
      </c>
      <c r="I11" s="127">
        <f t="shared" si="0"/>
        <v>112.57192176582936</v>
      </c>
    </row>
    <row r="12" spans="1:9">
      <c r="A12" s="32"/>
      <c r="B12" s="3"/>
      <c r="C12" s="4">
        <v>311</v>
      </c>
      <c r="D12" s="17"/>
      <c r="E12" s="4" t="s">
        <v>115</v>
      </c>
      <c r="F12" s="59">
        <f>F13+F14</f>
        <v>505897</v>
      </c>
      <c r="G12" s="59">
        <f>G13+G14</f>
        <v>0</v>
      </c>
      <c r="H12" s="59">
        <f>H13+H14</f>
        <v>560186.49</v>
      </c>
      <c r="I12" s="127">
        <f t="shared" si="0"/>
        <v>110.73133266257756</v>
      </c>
    </row>
    <row r="13" spans="1:9">
      <c r="A13" s="32"/>
      <c r="B13" s="3"/>
      <c r="C13" s="3"/>
      <c r="D13" s="60">
        <v>3111</v>
      </c>
      <c r="E13" s="9" t="s">
        <v>29</v>
      </c>
      <c r="F13" s="61">
        <v>403890</v>
      </c>
      <c r="G13" s="62">
        <v>0</v>
      </c>
      <c r="H13" s="61">
        <v>456089.33</v>
      </c>
      <c r="I13" s="127">
        <f t="shared" si="0"/>
        <v>112.92414518804625</v>
      </c>
    </row>
    <row r="14" spans="1:9">
      <c r="A14" s="32"/>
      <c r="B14" s="3"/>
      <c r="C14" s="3"/>
      <c r="D14" s="60">
        <v>3114</v>
      </c>
      <c r="E14" s="9" t="s">
        <v>65</v>
      </c>
      <c r="F14" s="61">
        <v>102007</v>
      </c>
      <c r="G14" s="62">
        <v>0</v>
      </c>
      <c r="H14" s="61">
        <v>104097.16</v>
      </c>
      <c r="I14" s="127">
        <f t="shared" si="0"/>
        <v>102.04903585048086</v>
      </c>
    </row>
    <row r="15" spans="1:9">
      <c r="A15" s="32"/>
      <c r="B15" s="10"/>
      <c r="C15" s="4">
        <v>312</v>
      </c>
      <c r="D15" s="17"/>
      <c r="E15" s="7" t="s">
        <v>66</v>
      </c>
      <c r="F15" s="59">
        <f>F16</f>
        <v>30046</v>
      </c>
      <c r="G15" s="59">
        <f>G16</f>
        <v>0</v>
      </c>
      <c r="H15" s="59">
        <f>H16</f>
        <v>46001.23</v>
      </c>
      <c r="I15" s="127">
        <f t="shared" si="0"/>
        <v>153.102675896958</v>
      </c>
    </row>
    <row r="16" spans="1:9">
      <c r="A16" s="32"/>
      <c r="B16" s="10"/>
      <c r="C16" s="4"/>
      <c r="D16" s="16">
        <v>3121</v>
      </c>
      <c r="E16" s="3" t="s">
        <v>66</v>
      </c>
      <c r="F16" s="62">
        <v>30046</v>
      </c>
      <c r="G16" s="62">
        <v>0</v>
      </c>
      <c r="H16" s="62">
        <v>46001.23</v>
      </c>
      <c r="I16" s="127">
        <f t="shared" si="0"/>
        <v>153.102675896958</v>
      </c>
    </row>
    <row r="17" spans="1:9">
      <c r="A17" s="32"/>
      <c r="B17" s="3"/>
      <c r="C17" s="4">
        <v>313</v>
      </c>
      <c r="D17" s="17"/>
      <c r="E17" s="4" t="s">
        <v>67</v>
      </c>
      <c r="F17" s="59">
        <f>F18</f>
        <v>84502</v>
      </c>
      <c r="G17" s="59">
        <f>G18</f>
        <v>0</v>
      </c>
      <c r="H17" s="59">
        <f>H18</f>
        <v>92259.14</v>
      </c>
      <c r="I17" s="127">
        <f t="shared" si="0"/>
        <v>109.17983006319376</v>
      </c>
    </row>
    <row r="18" spans="1:9" ht="25.5">
      <c r="A18" s="33"/>
      <c r="B18" s="5"/>
      <c r="C18" s="5"/>
      <c r="D18" s="60">
        <v>3132</v>
      </c>
      <c r="E18" s="9" t="s">
        <v>68</v>
      </c>
      <c r="F18" s="61">
        <v>84502</v>
      </c>
      <c r="G18" s="62">
        <v>0</v>
      </c>
      <c r="H18" s="61">
        <v>92259.14</v>
      </c>
      <c r="I18" s="127">
        <f t="shared" si="0"/>
        <v>109.17983006319376</v>
      </c>
    </row>
    <row r="19" spans="1:9">
      <c r="A19" s="34"/>
      <c r="B19" s="2">
        <v>32</v>
      </c>
      <c r="C19" s="10"/>
      <c r="D19" s="25"/>
      <c r="E19" s="10" t="s">
        <v>12</v>
      </c>
      <c r="F19" s="58">
        <f>F20+F25+F32+F40</f>
        <v>233870</v>
      </c>
      <c r="G19" s="58">
        <f>G20+G25+G32+G40</f>
        <v>0</v>
      </c>
      <c r="H19" s="58">
        <f>H20+H25+H32+H40</f>
        <v>191640.02</v>
      </c>
      <c r="I19" s="127">
        <f t="shared" si="0"/>
        <v>81.942968315730951</v>
      </c>
    </row>
    <row r="20" spans="1:9">
      <c r="A20" s="34"/>
      <c r="B20" s="6"/>
      <c r="C20" s="4">
        <v>321</v>
      </c>
      <c r="D20" s="17"/>
      <c r="E20" s="4" t="s">
        <v>30</v>
      </c>
      <c r="F20" s="59">
        <f>F21+F22+F23+F24</f>
        <v>32703</v>
      </c>
      <c r="G20" s="59">
        <f>G21+G22+G23+G24</f>
        <v>0</v>
      </c>
      <c r="H20" s="59">
        <f>H21+H22+H23+H24</f>
        <v>32699.39</v>
      </c>
      <c r="I20" s="127">
        <f t="shared" si="0"/>
        <v>99.988961257376999</v>
      </c>
    </row>
    <row r="21" spans="1:9">
      <c r="A21" s="117"/>
      <c r="B21" s="64"/>
      <c r="C21" s="64"/>
      <c r="D21" s="60">
        <v>3211</v>
      </c>
      <c r="E21" s="9" t="s">
        <v>31</v>
      </c>
      <c r="F21" s="61">
        <v>3212</v>
      </c>
      <c r="G21" s="214">
        <v>0</v>
      </c>
      <c r="H21" s="61">
        <v>2284.81</v>
      </c>
      <c r="I21" s="127">
        <f t="shared" si="0"/>
        <v>71.13356164383562</v>
      </c>
    </row>
    <row r="22" spans="1:9" ht="25.5">
      <c r="A22" s="117"/>
      <c r="B22" s="64"/>
      <c r="C22" s="64"/>
      <c r="D22" s="60">
        <v>3212</v>
      </c>
      <c r="E22" s="9" t="s">
        <v>69</v>
      </c>
      <c r="F22" s="61">
        <v>27739</v>
      </c>
      <c r="G22" s="214">
        <v>0</v>
      </c>
      <c r="H22" s="61">
        <v>29225.42</v>
      </c>
      <c r="I22" s="127">
        <f t="shared" si="0"/>
        <v>105.35859259526299</v>
      </c>
    </row>
    <row r="23" spans="1:9" ht="25.5">
      <c r="A23" s="117"/>
      <c r="B23" s="64"/>
      <c r="C23" s="64"/>
      <c r="D23" s="60">
        <v>3213</v>
      </c>
      <c r="E23" s="9" t="s">
        <v>70</v>
      </c>
      <c r="F23" s="61">
        <v>1752</v>
      </c>
      <c r="G23" s="214">
        <v>0</v>
      </c>
      <c r="H23" s="61">
        <v>1189.1600000000001</v>
      </c>
      <c r="I23" s="127">
        <f t="shared" si="0"/>
        <v>67.874429223744286</v>
      </c>
    </row>
    <row r="24" spans="1:9" ht="25.5">
      <c r="A24" s="117"/>
      <c r="B24" s="64"/>
      <c r="C24" s="64"/>
      <c r="D24" s="60">
        <v>3214</v>
      </c>
      <c r="E24" s="9" t="s">
        <v>113</v>
      </c>
      <c r="F24" s="61">
        <v>0</v>
      </c>
      <c r="G24" s="214">
        <v>0</v>
      </c>
      <c r="H24" s="61">
        <v>0</v>
      </c>
      <c r="I24" s="127">
        <v>0</v>
      </c>
    </row>
    <row r="25" spans="1:9">
      <c r="A25" s="117"/>
      <c r="B25" s="64"/>
      <c r="C25" s="65">
        <v>322</v>
      </c>
      <c r="D25" s="66"/>
      <c r="E25" s="67" t="s">
        <v>71</v>
      </c>
      <c r="F25" s="59">
        <f>F26+F27+F28+F29+F30+F31</f>
        <v>164244</v>
      </c>
      <c r="G25" s="59">
        <f>G26+G27+G28+G29+G30+G31</f>
        <v>0</v>
      </c>
      <c r="H25" s="59">
        <f>H26+H27+H28+H29+H30+H31</f>
        <v>127617.04</v>
      </c>
      <c r="I25" s="127">
        <f t="shared" ref="I25:I34" si="1">H25/F25*100</f>
        <v>77.699666350064533</v>
      </c>
    </row>
    <row r="26" spans="1:9">
      <c r="A26" s="117"/>
      <c r="B26" s="64"/>
      <c r="C26" s="68"/>
      <c r="D26" s="69">
        <v>3221</v>
      </c>
      <c r="E26" s="70" t="s">
        <v>72</v>
      </c>
      <c r="F26" s="62">
        <v>26545</v>
      </c>
      <c r="G26" s="214">
        <v>0</v>
      </c>
      <c r="H26" s="62">
        <v>22836.23</v>
      </c>
      <c r="I26" s="127">
        <f t="shared" si="1"/>
        <v>86.028366924091159</v>
      </c>
    </row>
    <row r="27" spans="1:9">
      <c r="A27" s="117"/>
      <c r="B27" s="64"/>
      <c r="C27" s="68"/>
      <c r="D27" s="69">
        <v>3222</v>
      </c>
      <c r="E27" s="70" t="s">
        <v>73</v>
      </c>
      <c r="F27" s="62">
        <v>42471</v>
      </c>
      <c r="G27" s="214">
        <v>0</v>
      </c>
      <c r="H27" s="62">
        <v>38208.81</v>
      </c>
      <c r="I27" s="127">
        <f t="shared" si="1"/>
        <v>89.964469873560788</v>
      </c>
    </row>
    <row r="28" spans="1:9">
      <c r="A28" s="117"/>
      <c r="B28" s="64"/>
      <c r="C28" s="68"/>
      <c r="D28" s="69">
        <v>3223</v>
      </c>
      <c r="E28" s="70" t="s">
        <v>74</v>
      </c>
      <c r="F28" s="62">
        <v>66361</v>
      </c>
      <c r="G28" s="214">
        <v>0</v>
      </c>
      <c r="H28" s="62">
        <v>35822.03</v>
      </c>
      <c r="I28" s="127">
        <f t="shared" si="1"/>
        <v>53.980545802504473</v>
      </c>
    </row>
    <row r="29" spans="1:9">
      <c r="A29" s="117"/>
      <c r="B29" s="64"/>
      <c r="C29" s="68"/>
      <c r="D29" s="69">
        <v>3224</v>
      </c>
      <c r="E29" s="70" t="s">
        <v>75</v>
      </c>
      <c r="F29" s="62">
        <v>10618</v>
      </c>
      <c r="G29" s="214">
        <v>0</v>
      </c>
      <c r="H29" s="62">
        <v>11894.38</v>
      </c>
      <c r="I29" s="127">
        <f t="shared" si="1"/>
        <v>112.02090789225842</v>
      </c>
    </row>
    <row r="30" spans="1:9">
      <c r="A30" s="117"/>
      <c r="B30" s="64"/>
      <c r="C30" s="64"/>
      <c r="D30" s="69">
        <v>3225</v>
      </c>
      <c r="E30" s="70" t="s">
        <v>76</v>
      </c>
      <c r="F30" s="62">
        <v>18249</v>
      </c>
      <c r="G30" s="214">
        <v>0</v>
      </c>
      <c r="H30" s="62">
        <v>18855.59</v>
      </c>
      <c r="I30" s="127">
        <v>0</v>
      </c>
    </row>
    <row r="31" spans="1:9">
      <c r="A31" s="117"/>
      <c r="B31" s="64"/>
      <c r="C31" s="64"/>
      <c r="D31" s="69">
        <v>3227</v>
      </c>
      <c r="E31" s="70" t="s">
        <v>77</v>
      </c>
      <c r="F31" s="62">
        <v>0</v>
      </c>
      <c r="G31" s="214">
        <v>0</v>
      </c>
      <c r="H31" s="62">
        <v>0</v>
      </c>
      <c r="I31" s="127">
        <v>0</v>
      </c>
    </row>
    <row r="32" spans="1:9">
      <c r="A32" s="117"/>
      <c r="B32" s="64"/>
      <c r="C32" s="71">
        <v>323</v>
      </c>
      <c r="D32" s="72"/>
      <c r="E32" s="73" t="s">
        <v>78</v>
      </c>
      <c r="F32" s="59">
        <f>SUM(F33:F39)</f>
        <v>32981</v>
      </c>
      <c r="G32" s="59">
        <f>SUM(G33:G39)</f>
        <v>0</v>
      </c>
      <c r="H32" s="59">
        <f>SUM(H33:H39)</f>
        <v>27555.339999999997</v>
      </c>
      <c r="I32" s="127">
        <f t="shared" si="1"/>
        <v>83.549134350080337</v>
      </c>
    </row>
    <row r="33" spans="1:9">
      <c r="A33" s="117"/>
      <c r="B33" s="64"/>
      <c r="C33" s="64"/>
      <c r="D33" s="69">
        <v>3231</v>
      </c>
      <c r="E33" s="70" t="s">
        <v>79</v>
      </c>
      <c r="F33" s="62">
        <v>0</v>
      </c>
      <c r="G33" s="214">
        <v>0</v>
      </c>
      <c r="H33" s="62">
        <v>0</v>
      </c>
      <c r="I33" s="127">
        <v>0</v>
      </c>
    </row>
    <row r="34" spans="1:9">
      <c r="A34" s="117"/>
      <c r="B34" s="64"/>
      <c r="C34" s="64"/>
      <c r="D34" s="69">
        <v>3232</v>
      </c>
      <c r="E34" s="70" t="s">
        <v>80</v>
      </c>
      <c r="F34" s="62">
        <v>19709</v>
      </c>
      <c r="G34" s="214">
        <v>0</v>
      </c>
      <c r="H34" s="62">
        <v>21478.51</v>
      </c>
      <c r="I34" s="127">
        <f t="shared" si="1"/>
        <v>108.97818255619261</v>
      </c>
    </row>
    <row r="35" spans="1:9">
      <c r="A35" s="117"/>
      <c r="B35" s="64"/>
      <c r="C35" s="64"/>
      <c r="D35" s="69">
        <v>3234</v>
      </c>
      <c r="E35" s="70" t="s">
        <v>82</v>
      </c>
      <c r="F35" s="62">
        <v>6636</v>
      </c>
      <c r="G35" s="214">
        <v>0</v>
      </c>
      <c r="H35" s="62">
        <v>3084.57</v>
      </c>
      <c r="I35" s="127">
        <v>0</v>
      </c>
    </row>
    <row r="36" spans="1:9">
      <c r="A36" s="117"/>
      <c r="B36" s="64"/>
      <c r="C36" s="64"/>
      <c r="D36" s="69">
        <v>3236</v>
      </c>
      <c r="E36" s="70" t="s">
        <v>83</v>
      </c>
      <c r="F36" s="62">
        <v>6636</v>
      </c>
      <c r="G36" s="214">
        <v>0</v>
      </c>
      <c r="H36" s="62">
        <v>2992.26</v>
      </c>
      <c r="I36" s="127">
        <f>H36/F36*100</f>
        <v>45.091320072332735</v>
      </c>
    </row>
    <row r="37" spans="1:9">
      <c r="A37" s="117"/>
      <c r="B37" s="64"/>
      <c r="C37" s="64"/>
      <c r="D37" s="69">
        <v>3237</v>
      </c>
      <c r="E37" s="70" t="s">
        <v>84</v>
      </c>
      <c r="F37" s="62">
        <v>0</v>
      </c>
      <c r="G37" s="214">
        <v>0</v>
      </c>
      <c r="H37" s="62">
        <v>0</v>
      </c>
      <c r="I37" s="127">
        <v>0</v>
      </c>
    </row>
    <row r="38" spans="1:9">
      <c r="A38" s="117"/>
      <c r="B38" s="64"/>
      <c r="C38" s="64"/>
      <c r="D38" s="69">
        <v>3238</v>
      </c>
      <c r="E38" s="70" t="s">
        <v>112</v>
      </c>
      <c r="F38" s="62">
        <v>0</v>
      </c>
      <c r="G38" s="214">
        <v>0</v>
      </c>
      <c r="H38" s="62">
        <v>0</v>
      </c>
      <c r="I38" s="127">
        <v>0</v>
      </c>
    </row>
    <row r="39" spans="1:9">
      <c r="A39" s="117"/>
      <c r="B39" s="64"/>
      <c r="C39" s="64"/>
      <c r="D39" s="69">
        <v>3239</v>
      </c>
      <c r="E39" s="70" t="s">
        <v>85</v>
      </c>
      <c r="F39" s="62">
        <v>0</v>
      </c>
      <c r="G39" s="214">
        <v>0</v>
      </c>
      <c r="H39" s="62">
        <v>0</v>
      </c>
      <c r="I39" s="127">
        <v>0</v>
      </c>
    </row>
    <row r="40" spans="1:9">
      <c r="A40" s="117"/>
      <c r="B40" s="64"/>
      <c r="C40" s="71">
        <v>329</v>
      </c>
      <c r="D40" s="72"/>
      <c r="E40" s="71" t="s">
        <v>86</v>
      </c>
      <c r="F40" s="59">
        <f>F41+F42+F43+F44</f>
        <v>3942</v>
      </c>
      <c r="G40" s="59">
        <f>G41+G42+G43+G44</f>
        <v>0</v>
      </c>
      <c r="H40" s="59">
        <f>H41+H42+H43+H44</f>
        <v>3768.25</v>
      </c>
      <c r="I40" s="127">
        <f>H40/F40*100</f>
        <v>95.592338914256729</v>
      </c>
    </row>
    <row r="41" spans="1:9">
      <c r="A41" s="117"/>
      <c r="B41" s="64"/>
      <c r="C41" s="64"/>
      <c r="D41" s="69">
        <v>3291</v>
      </c>
      <c r="E41" s="70" t="s">
        <v>87</v>
      </c>
      <c r="F41" s="62">
        <v>0</v>
      </c>
      <c r="G41" s="214">
        <v>0</v>
      </c>
      <c r="H41" s="62">
        <v>0</v>
      </c>
      <c r="I41" s="127">
        <v>0</v>
      </c>
    </row>
    <row r="42" spans="1:9">
      <c r="A42" s="117"/>
      <c r="B42" s="64"/>
      <c r="C42" s="64"/>
      <c r="D42" s="69">
        <v>3292</v>
      </c>
      <c r="E42" s="70" t="s">
        <v>88</v>
      </c>
      <c r="F42" s="62">
        <v>0</v>
      </c>
      <c r="G42" s="214">
        <v>0</v>
      </c>
      <c r="H42" s="62">
        <v>0</v>
      </c>
      <c r="I42" s="127">
        <v>0</v>
      </c>
    </row>
    <row r="43" spans="1:9">
      <c r="A43" s="117"/>
      <c r="B43" s="64"/>
      <c r="C43" s="64"/>
      <c r="D43" s="69">
        <v>3295</v>
      </c>
      <c r="E43" s="70" t="s">
        <v>89</v>
      </c>
      <c r="F43" s="62">
        <v>3942</v>
      </c>
      <c r="G43" s="214">
        <v>0</v>
      </c>
      <c r="H43" s="62">
        <v>3768.25</v>
      </c>
      <c r="I43" s="127">
        <f t="shared" ref="I43:I62" si="2">H43/F43*100</f>
        <v>95.592338914256729</v>
      </c>
    </row>
    <row r="44" spans="1:9">
      <c r="A44" s="117"/>
      <c r="B44" s="64"/>
      <c r="C44" s="64"/>
      <c r="D44" s="69">
        <v>3299</v>
      </c>
      <c r="E44" s="70" t="s">
        <v>86</v>
      </c>
      <c r="F44" s="62">
        <v>0</v>
      </c>
      <c r="G44" s="214">
        <v>0</v>
      </c>
      <c r="H44" s="62">
        <v>0</v>
      </c>
      <c r="I44" s="127">
        <v>0</v>
      </c>
    </row>
    <row r="45" spans="1:9">
      <c r="A45" s="118"/>
      <c r="B45" s="74">
        <v>34</v>
      </c>
      <c r="C45" s="75"/>
      <c r="D45" s="76"/>
      <c r="E45" s="75" t="s">
        <v>90</v>
      </c>
      <c r="F45" s="58">
        <f>F46</f>
        <v>1473</v>
      </c>
      <c r="G45" s="58">
        <f>G46</f>
        <v>0</v>
      </c>
      <c r="H45" s="58">
        <f>H46</f>
        <v>1107.76</v>
      </c>
      <c r="I45" s="127">
        <f t="shared" si="2"/>
        <v>75.204344874405976</v>
      </c>
    </row>
    <row r="46" spans="1:9">
      <c r="A46" s="119"/>
      <c r="B46" s="70"/>
      <c r="C46" s="78">
        <v>343</v>
      </c>
      <c r="D46" s="69"/>
      <c r="E46" s="70" t="s">
        <v>91</v>
      </c>
      <c r="F46" s="62">
        <f>F47+F48</f>
        <v>1473</v>
      </c>
      <c r="G46" s="62">
        <f>G47+G48</f>
        <v>0</v>
      </c>
      <c r="H46" s="62">
        <f>H47+H48</f>
        <v>1107.76</v>
      </c>
      <c r="I46" s="127">
        <f t="shared" si="2"/>
        <v>75.204344874405976</v>
      </c>
    </row>
    <row r="47" spans="1:9">
      <c r="A47" s="119"/>
      <c r="B47" s="70"/>
      <c r="C47" s="70"/>
      <c r="D47" s="69">
        <v>3431</v>
      </c>
      <c r="E47" s="70" t="s">
        <v>92</v>
      </c>
      <c r="F47" s="62">
        <v>1327</v>
      </c>
      <c r="G47" s="62">
        <v>0</v>
      </c>
      <c r="H47" s="62">
        <v>985.91</v>
      </c>
      <c r="I47" s="127">
        <f t="shared" si="2"/>
        <v>74.296156744536546</v>
      </c>
    </row>
    <row r="48" spans="1:9">
      <c r="A48" s="119"/>
      <c r="B48" s="70"/>
      <c r="C48" s="70"/>
      <c r="D48" s="69">
        <v>3434</v>
      </c>
      <c r="E48" s="70" t="s">
        <v>121</v>
      </c>
      <c r="F48" s="62">
        <v>146</v>
      </c>
      <c r="G48" s="62">
        <v>0</v>
      </c>
      <c r="H48" s="62">
        <v>121.85</v>
      </c>
      <c r="I48" s="127">
        <v>0</v>
      </c>
    </row>
    <row r="49" spans="1:9" ht="51">
      <c r="A49" s="97"/>
      <c r="B49" s="74">
        <v>37</v>
      </c>
      <c r="C49" s="75"/>
      <c r="D49" s="76"/>
      <c r="E49" s="80" t="s">
        <v>94</v>
      </c>
      <c r="F49" s="58">
        <f>F50</f>
        <v>15131</v>
      </c>
      <c r="G49" s="58">
        <f>G50</f>
        <v>0</v>
      </c>
      <c r="H49" s="58">
        <f>H50</f>
        <v>15035.42</v>
      </c>
      <c r="I49" s="127">
        <f t="shared" si="2"/>
        <v>99.368316700812898</v>
      </c>
    </row>
    <row r="50" spans="1:9" ht="25.5">
      <c r="A50" s="98"/>
      <c r="B50" s="91"/>
      <c r="C50" s="78">
        <v>372</v>
      </c>
      <c r="D50" s="69"/>
      <c r="E50" s="81" t="s">
        <v>95</v>
      </c>
      <c r="F50" s="62">
        <f>F51+F52</f>
        <v>15131</v>
      </c>
      <c r="G50" s="62">
        <f>G51</f>
        <v>0</v>
      </c>
      <c r="H50" s="62">
        <f>H51+H52</f>
        <v>15035.42</v>
      </c>
      <c r="I50" s="127">
        <f t="shared" si="2"/>
        <v>99.368316700812898</v>
      </c>
    </row>
    <row r="51" spans="1:9" ht="25.5">
      <c r="A51" s="98"/>
      <c r="B51" s="91"/>
      <c r="C51" s="70"/>
      <c r="D51" s="69">
        <v>3721</v>
      </c>
      <c r="E51" s="81" t="s">
        <v>96</v>
      </c>
      <c r="F51" s="62">
        <v>9291</v>
      </c>
      <c r="G51" s="62">
        <v>0</v>
      </c>
      <c r="H51" s="62">
        <v>6855.4</v>
      </c>
      <c r="I51" s="127">
        <f t="shared" si="2"/>
        <v>73.785383704660418</v>
      </c>
    </row>
    <row r="52" spans="1:9" ht="25.5">
      <c r="A52" s="98"/>
      <c r="B52" s="91"/>
      <c r="C52" s="70"/>
      <c r="D52" s="69">
        <v>3722</v>
      </c>
      <c r="E52" s="81" t="s">
        <v>97</v>
      </c>
      <c r="F52" s="62">
        <v>5840</v>
      </c>
      <c r="G52" s="62">
        <v>0</v>
      </c>
      <c r="H52" s="62">
        <v>8180.02</v>
      </c>
      <c r="I52" s="127">
        <v>0</v>
      </c>
    </row>
    <row r="53" spans="1:9" ht="27" customHeight="1">
      <c r="A53" s="250" t="s">
        <v>165</v>
      </c>
      <c r="B53" s="251"/>
      <c r="C53" s="251"/>
      <c r="D53" s="251"/>
      <c r="E53" s="85" t="s">
        <v>116</v>
      </c>
      <c r="F53" s="83">
        <f t="shared" ref="F53:H54" si="3">F54</f>
        <v>197971</v>
      </c>
      <c r="G53" s="83">
        <f t="shared" si="3"/>
        <v>0</v>
      </c>
      <c r="H53" s="83">
        <f t="shared" si="3"/>
        <v>184502.49000000005</v>
      </c>
      <c r="I53" s="127">
        <f t="shared" si="2"/>
        <v>93.196725783069269</v>
      </c>
    </row>
    <row r="54" spans="1:9">
      <c r="A54" s="31">
        <v>3</v>
      </c>
      <c r="B54" s="2"/>
      <c r="C54" s="2"/>
      <c r="D54" s="20"/>
      <c r="E54" s="2" t="s">
        <v>4</v>
      </c>
      <c r="F54" s="58">
        <f t="shared" si="3"/>
        <v>197971</v>
      </c>
      <c r="G54" s="58">
        <f t="shared" si="3"/>
        <v>0</v>
      </c>
      <c r="H54" s="58">
        <f t="shared" si="3"/>
        <v>184502.49000000005</v>
      </c>
      <c r="I54" s="127">
        <f t="shared" si="2"/>
        <v>93.196725783069269</v>
      </c>
    </row>
    <row r="55" spans="1:9">
      <c r="A55" s="34"/>
      <c r="B55" s="2">
        <v>32</v>
      </c>
      <c r="C55" s="10"/>
      <c r="D55" s="25"/>
      <c r="E55" s="10" t="s">
        <v>12</v>
      </c>
      <c r="F55" s="58">
        <f>F56+F62+F68</f>
        <v>197971</v>
      </c>
      <c r="G55" s="58">
        <f>G56+G62+G68</f>
        <v>0</v>
      </c>
      <c r="H55" s="58">
        <f>H56+H62+H68</f>
        <v>184502.49000000005</v>
      </c>
      <c r="I55" s="127">
        <f t="shared" si="2"/>
        <v>93.196725783069269</v>
      </c>
    </row>
    <row r="56" spans="1:9">
      <c r="A56" s="117"/>
      <c r="B56" s="64"/>
      <c r="C56" s="65">
        <v>322</v>
      </c>
      <c r="D56" s="66"/>
      <c r="E56" s="67" t="s">
        <v>71</v>
      </c>
      <c r="F56" s="59">
        <f>SUM(F57:F61)</f>
        <v>161325</v>
      </c>
      <c r="G56" s="59">
        <f>SUM(G57:G61)</f>
        <v>0</v>
      </c>
      <c r="H56" s="59">
        <f>SUM(H57:H61)</f>
        <v>153953.84000000003</v>
      </c>
      <c r="I56" s="127">
        <f t="shared" si="2"/>
        <v>95.430863164419662</v>
      </c>
    </row>
    <row r="57" spans="1:9">
      <c r="A57" s="117"/>
      <c r="B57" s="64"/>
      <c r="C57" s="68"/>
      <c r="D57" s="69">
        <v>3221</v>
      </c>
      <c r="E57" s="70" t="s">
        <v>72</v>
      </c>
      <c r="F57" s="62">
        <v>14308</v>
      </c>
      <c r="G57" s="214">
        <v>0</v>
      </c>
      <c r="H57" s="62">
        <v>9494.85</v>
      </c>
      <c r="I57" s="127">
        <f t="shared" si="2"/>
        <v>66.360427732736937</v>
      </c>
    </row>
    <row r="58" spans="1:9">
      <c r="A58" s="117"/>
      <c r="B58" s="64"/>
      <c r="C58" s="68"/>
      <c r="D58" s="69">
        <v>3222</v>
      </c>
      <c r="E58" s="70" t="s">
        <v>73</v>
      </c>
      <c r="F58" s="62">
        <v>119716</v>
      </c>
      <c r="G58" s="214">
        <v>0</v>
      </c>
      <c r="H58" s="62">
        <v>120124.31</v>
      </c>
      <c r="I58" s="127">
        <f t="shared" si="2"/>
        <v>100.34106552173476</v>
      </c>
    </row>
    <row r="59" spans="1:9">
      <c r="A59" s="117"/>
      <c r="B59" s="63"/>
      <c r="C59" s="63"/>
      <c r="D59" s="121">
        <v>3223</v>
      </c>
      <c r="E59" s="77" t="s">
        <v>74</v>
      </c>
      <c r="F59" s="120">
        <v>20731</v>
      </c>
      <c r="G59" s="120">
        <v>0</v>
      </c>
      <c r="H59" s="120">
        <v>17833.84</v>
      </c>
      <c r="I59" s="127">
        <f t="shared" si="2"/>
        <v>86.024986734841548</v>
      </c>
    </row>
    <row r="60" spans="1:9">
      <c r="A60" s="117"/>
      <c r="B60" s="64"/>
      <c r="C60" s="68"/>
      <c r="D60" s="69">
        <v>3224</v>
      </c>
      <c r="E60" s="70" t="s">
        <v>75</v>
      </c>
      <c r="F60" s="62">
        <v>0</v>
      </c>
      <c r="G60" s="214">
        <v>0</v>
      </c>
      <c r="H60" s="62">
        <v>80.95</v>
      </c>
      <c r="I60" s="127">
        <v>0</v>
      </c>
    </row>
    <row r="61" spans="1:9">
      <c r="A61" s="117"/>
      <c r="B61" s="64"/>
      <c r="C61" s="64"/>
      <c r="D61" s="69">
        <v>3227</v>
      </c>
      <c r="E61" s="70" t="s">
        <v>77</v>
      </c>
      <c r="F61" s="62">
        <v>6570</v>
      </c>
      <c r="G61" s="214">
        <v>0</v>
      </c>
      <c r="H61" s="62">
        <v>6419.89</v>
      </c>
      <c r="I61" s="127">
        <v>0</v>
      </c>
    </row>
    <row r="62" spans="1:9">
      <c r="A62" s="117"/>
      <c r="B62" s="64"/>
      <c r="C62" s="71">
        <v>323</v>
      </c>
      <c r="D62" s="72"/>
      <c r="E62" s="73" t="s">
        <v>78</v>
      </c>
      <c r="F62" s="59">
        <f>F63+F64+F65+F66+F67</f>
        <v>26251</v>
      </c>
      <c r="G62" s="59">
        <f t="shared" ref="G62:H62" si="4">G63+G64+G65+G66+G67</f>
        <v>0</v>
      </c>
      <c r="H62" s="59">
        <f t="shared" si="4"/>
        <v>21407.29</v>
      </c>
      <c r="I62" s="127">
        <f t="shared" si="2"/>
        <v>81.548474343834528</v>
      </c>
    </row>
    <row r="63" spans="1:9">
      <c r="A63" s="117"/>
      <c r="B63" s="64"/>
      <c r="C63" s="64"/>
      <c r="D63" s="69">
        <v>3231</v>
      </c>
      <c r="E63" s="70" t="s">
        <v>79</v>
      </c>
      <c r="F63" s="62">
        <v>7811</v>
      </c>
      <c r="G63" s="214">
        <v>0</v>
      </c>
      <c r="H63" s="62">
        <v>5906.26</v>
      </c>
      <c r="I63" s="127">
        <v>0</v>
      </c>
    </row>
    <row r="64" spans="1:9">
      <c r="A64" s="117"/>
      <c r="B64" s="64"/>
      <c r="C64" s="64"/>
      <c r="D64" s="69">
        <v>3232</v>
      </c>
      <c r="E64" s="70" t="s">
        <v>80</v>
      </c>
      <c r="F64" s="62">
        <v>1358</v>
      </c>
      <c r="G64" s="214">
        <v>0</v>
      </c>
      <c r="H64" s="62">
        <v>586.54</v>
      </c>
      <c r="I64" s="127">
        <f t="shared" ref="I64:I66" si="5">H64/F64*100</f>
        <v>43.191458026509572</v>
      </c>
    </row>
    <row r="65" spans="1:9">
      <c r="A65" s="117"/>
      <c r="B65" s="64"/>
      <c r="C65" s="64"/>
      <c r="D65" s="69">
        <v>3233</v>
      </c>
      <c r="E65" s="70" t="s">
        <v>81</v>
      </c>
      <c r="F65" s="62">
        <v>0</v>
      </c>
      <c r="G65" s="214">
        <v>0</v>
      </c>
      <c r="H65" s="62">
        <v>0</v>
      </c>
      <c r="I65" s="127">
        <v>0</v>
      </c>
    </row>
    <row r="66" spans="1:9">
      <c r="A66" s="117"/>
      <c r="B66" s="64"/>
      <c r="C66" s="64"/>
      <c r="D66" s="69">
        <v>3234</v>
      </c>
      <c r="E66" s="70" t="s">
        <v>82</v>
      </c>
      <c r="F66" s="62">
        <v>11096</v>
      </c>
      <c r="G66" s="214">
        <v>0</v>
      </c>
      <c r="H66" s="62">
        <v>7199.06</v>
      </c>
      <c r="I66" s="127">
        <f t="shared" si="5"/>
        <v>64.879776496034609</v>
      </c>
    </row>
    <row r="67" spans="1:9">
      <c r="A67" s="117"/>
      <c r="B67" s="64"/>
      <c r="C67" s="64"/>
      <c r="D67" s="69">
        <v>3239</v>
      </c>
      <c r="E67" s="70" t="s">
        <v>85</v>
      </c>
      <c r="F67" s="62">
        <v>5986</v>
      </c>
      <c r="G67" s="214">
        <v>0</v>
      </c>
      <c r="H67" s="62">
        <v>7715.43</v>
      </c>
      <c r="I67" s="127">
        <f>H67/F67*100</f>
        <v>128.89124624122954</v>
      </c>
    </row>
    <row r="68" spans="1:9">
      <c r="A68" s="117"/>
      <c r="B68" s="64"/>
      <c r="C68" s="71">
        <v>329</v>
      </c>
      <c r="D68" s="72"/>
      <c r="E68" s="71" t="s">
        <v>86</v>
      </c>
      <c r="F68" s="59">
        <f>F69+F70+F71</f>
        <v>10395</v>
      </c>
      <c r="G68" s="59">
        <f t="shared" ref="G68:H68" si="6">G69+G70+G71</f>
        <v>0</v>
      </c>
      <c r="H68" s="59">
        <f t="shared" si="6"/>
        <v>9141.36</v>
      </c>
      <c r="I68" s="127">
        <f>H68/F68*100</f>
        <v>87.939971139971135</v>
      </c>
    </row>
    <row r="69" spans="1:9">
      <c r="A69" s="117"/>
      <c r="B69" s="64"/>
      <c r="C69" s="64"/>
      <c r="D69" s="69">
        <v>3291</v>
      </c>
      <c r="E69" s="70" t="s">
        <v>87</v>
      </c>
      <c r="F69" s="62">
        <v>1489</v>
      </c>
      <c r="G69" s="214">
        <v>0</v>
      </c>
      <c r="H69" s="62">
        <v>1077.6400000000001</v>
      </c>
      <c r="I69" s="127">
        <f>H69/F69*100</f>
        <v>72.373404969778377</v>
      </c>
    </row>
    <row r="70" spans="1:9">
      <c r="A70" s="117"/>
      <c r="B70" s="64"/>
      <c r="C70" s="64"/>
      <c r="D70" s="69">
        <v>3292</v>
      </c>
      <c r="E70" s="70" t="s">
        <v>88</v>
      </c>
      <c r="F70" s="62">
        <v>876</v>
      </c>
      <c r="G70" s="214">
        <v>0</v>
      </c>
      <c r="H70" s="62">
        <v>1638.4</v>
      </c>
      <c r="I70" s="127">
        <v>0</v>
      </c>
    </row>
    <row r="71" spans="1:9">
      <c r="A71" s="117"/>
      <c r="B71" s="64"/>
      <c r="C71" s="64"/>
      <c r="D71" s="69">
        <v>3299</v>
      </c>
      <c r="E71" s="70" t="s">
        <v>86</v>
      </c>
      <c r="F71" s="62">
        <v>8030</v>
      </c>
      <c r="G71" s="214">
        <v>0</v>
      </c>
      <c r="H71" s="62">
        <v>6425.32</v>
      </c>
      <c r="I71" s="127">
        <f t="shared" ref="I71:I82" si="7">H71/F71*100</f>
        <v>80.016438356164372</v>
      </c>
    </row>
    <row r="72" spans="1:9" ht="40.15" customHeight="1">
      <c r="A72" s="255" t="s">
        <v>117</v>
      </c>
      <c r="B72" s="256"/>
      <c r="C72" s="256"/>
      <c r="D72" s="256"/>
      <c r="E72" s="122" t="s">
        <v>143</v>
      </c>
      <c r="F72" s="216">
        <f>F73+F104</f>
        <v>270971</v>
      </c>
      <c r="G72" s="216">
        <f>G73+G104</f>
        <v>0</v>
      </c>
      <c r="H72" s="216">
        <f>H73+H104</f>
        <v>275190.13</v>
      </c>
      <c r="I72" s="127">
        <f t="shared" si="7"/>
        <v>101.55704115938606</v>
      </c>
    </row>
    <row r="73" spans="1:9" ht="41.45" customHeight="1">
      <c r="A73" s="250" t="s">
        <v>166</v>
      </c>
      <c r="B73" s="251"/>
      <c r="C73" s="251"/>
      <c r="D73" s="251"/>
      <c r="E73" s="85" t="s">
        <v>118</v>
      </c>
      <c r="F73" s="83">
        <f>F74</f>
        <v>270971</v>
      </c>
      <c r="G73" s="83">
        <f>G74</f>
        <v>0</v>
      </c>
      <c r="H73" s="83">
        <f>H74</f>
        <v>275157.28000000003</v>
      </c>
      <c r="I73" s="127">
        <f t="shared" si="7"/>
        <v>101.54491809086583</v>
      </c>
    </row>
    <row r="74" spans="1:9">
      <c r="A74" s="31">
        <v>3</v>
      </c>
      <c r="B74" s="2"/>
      <c r="C74" s="2"/>
      <c r="D74" s="20"/>
      <c r="E74" s="2" t="s">
        <v>4</v>
      </c>
      <c r="F74" s="58">
        <f>F75+F83</f>
        <v>270971</v>
      </c>
      <c r="G74" s="58">
        <f>G75+G83</f>
        <v>0</v>
      </c>
      <c r="H74" s="58">
        <f>H75+H83</f>
        <v>275157.28000000003</v>
      </c>
      <c r="I74" s="127">
        <f t="shared" si="7"/>
        <v>101.54491809086583</v>
      </c>
    </row>
    <row r="75" spans="1:9">
      <c r="A75" s="31"/>
      <c r="B75" s="2">
        <v>31</v>
      </c>
      <c r="C75" s="2"/>
      <c r="D75" s="20"/>
      <c r="E75" s="2" t="s">
        <v>5</v>
      </c>
      <c r="F75" s="58">
        <f>F76+F79+F81</f>
        <v>225295</v>
      </c>
      <c r="G75" s="58">
        <f>G76+G79+G81</f>
        <v>0</v>
      </c>
      <c r="H75" s="58">
        <f>H76+H79+H81</f>
        <v>241419.39</v>
      </c>
      <c r="I75" s="127">
        <f t="shared" si="7"/>
        <v>107.15701191770791</v>
      </c>
    </row>
    <row r="76" spans="1:9">
      <c r="A76" s="31"/>
      <c r="B76" s="2"/>
      <c r="C76" s="6">
        <v>311</v>
      </c>
      <c r="D76" s="20"/>
      <c r="E76" s="6" t="s">
        <v>111</v>
      </c>
      <c r="F76" s="58">
        <f>F77+F78</f>
        <v>181740</v>
      </c>
      <c r="G76" s="58">
        <f>G78</f>
        <v>0</v>
      </c>
      <c r="H76" s="58">
        <f>H77+H78</f>
        <v>195966.49000000002</v>
      </c>
      <c r="I76" s="127">
        <f t="shared" si="7"/>
        <v>107.82793551227027</v>
      </c>
    </row>
    <row r="77" spans="1:9">
      <c r="A77" s="31"/>
      <c r="B77" s="2"/>
      <c r="C77" s="6"/>
      <c r="D77" s="38">
        <v>3111</v>
      </c>
      <c r="E77" s="6" t="s">
        <v>29</v>
      </c>
      <c r="F77" s="62">
        <v>139109</v>
      </c>
      <c r="G77" s="58">
        <v>0</v>
      </c>
      <c r="H77" s="62">
        <v>159519.48000000001</v>
      </c>
      <c r="I77" s="127">
        <f>H77/F77*100</f>
        <v>114.67229295013264</v>
      </c>
    </row>
    <row r="78" spans="1:9">
      <c r="A78" s="31"/>
      <c r="B78" s="2"/>
      <c r="C78" s="2"/>
      <c r="D78" s="38">
        <v>3114</v>
      </c>
      <c r="E78" s="6" t="s">
        <v>65</v>
      </c>
      <c r="F78" s="62">
        <v>42631</v>
      </c>
      <c r="G78" s="58">
        <v>0</v>
      </c>
      <c r="H78" s="62">
        <v>36447.01</v>
      </c>
      <c r="I78" s="127">
        <f t="shared" si="7"/>
        <v>85.494147451385146</v>
      </c>
    </row>
    <row r="79" spans="1:9">
      <c r="A79" s="31"/>
      <c r="B79" s="2"/>
      <c r="C79" s="6">
        <v>312</v>
      </c>
      <c r="D79" s="38"/>
      <c r="E79" s="6" t="s">
        <v>136</v>
      </c>
      <c r="F79" s="58">
        <f>F80</f>
        <v>13553</v>
      </c>
      <c r="G79" s="58">
        <f>G80</f>
        <v>0</v>
      </c>
      <c r="H79" s="58">
        <f>H80</f>
        <v>14408.46</v>
      </c>
      <c r="I79" s="127">
        <f t="shared" si="7"/>
        <v>106.31196045156052</v>
      </c>
    </row>
    <row r="80" spans="1:9">
      <c r="A80" s="31"/>
      <c r="B80" s="2"/>
      <c r="C80" s="2"/>
      <c r="D80" s="38">
        <v>3121</v>
      </c>
      <c r="E80" s="6" t="s">
        <v>136</v>
      </c>
      <c r="F80" s="58">
        <v>13553</v>
      </c>
      <c r="G80" s="58">
        <v>0</v>
      </c>
      <c r="H80" s="62">
        <v>14408.46</v>
      </c>
      <c r="I80" s="127">
        <f t="shared" si="7"/>
        <v>106.31196045156052</v>
      </c>
    </row>
    <row r="81" spans="1:9">
      <c r="A81" s="94"/>
      <c r="B81" s="88"/>
      <c r="C81" s="6">
        <v>313</v>
      </c>
      <c r="D81" s="38"/>
      <c r="E81" s="4" t="s">
        <v>67</v>
      </c>
      <c r="F81" s="58">
        <f>F82</f>
        <v>30002</v>
      </c>
      <c r="G81" s="58">
        <f>G82</f>
        <v>0</v>
      </c>
      <c r="H81" s="58">
        <f>H82</f>
        <v>31044.44</v>
      </c>
      <c r="I81" s="127">
        <f t="shared" si="7"/>
        <v>103.4745683621092</v>
      </c>
    </row>
    <row r="82" spans="1:9" ht="25.5">
      <c r="A82" s="31"/>
      <c r="B82" s="2"/>
      <c r="C82" s="2"/>
      <c r="D82" s="38">
        <v>3132</v>
      </c>
      <c r="E82" s="9" t="s">
        <v>68</v>
      </c>
      <c r="F82" s="58">
        <v>30002</v>
      </c>
      <c r="G82" s="58">
        <v>0</v>
      </c>
      <c r="H82" s="62">
        <v>31044.44</v>
      </c>
      <c r="I82" s="127">
        <f t="shared" si="7"/>
        <v>103.4745683621092</v>
      </c>
    </row>
    <row r="83" spans="1:9">
      <c r="A83" s="34"/>
      <c r="B83" s="2">
        <v>32</v>
      </c>
      <c r="C83" s="10"/>
      <c r="D83" s="25"/>
      <c r="E83" s="10" t="s">
        <v>12</v>
      </c>
      <c r="F83" s="58">
        <f>F84+F88+F95+F101</f>
        <v>45676</v>
      </c>
      <c r="G83" s="58">
        <f t="shared" ref="G83" si="8">G84</f>
        <v>0</v>
      </c>
      <c r="H83" s="58">
        <f>H84+H88+H95+H101</f>
        <v>33737.89</v>
      </c>
      <c r="I83" s="127">
        <f>H83/F83*100</f>
        <v>73.863495052106146</v>
      </c>
    </row>
    <row r="84" spans="1:9">
      <c r="A84" s="96"/>
      <c r="B84" s="88"/>
      <c r="C84" s="3">
        <v>321</v>
      </c>
      <c r="D84" s="25"/>
      <c r="E84" s="3" t="s">
        <v>30</v>
      </c>
      <c r="F84" s="58">
        <f>F85+F86+F87</f>
        <v>9344</v>
      </c>
      <c r="G84" s="58">
        <f>G86</f>
        <v>0</v>
      </c>
      <c r="H84" s="58">
        <f>H85+H86+H87</f>
        <v>7828.21</v>
      </c>
      <c r="I84" s="127">
        <f>H84/F84*100</f>
        <v>83.77793236301369</v>
      </c>
    </row>
    <row r="85" spans="1:9">
      <c r="A85" s="96"/>
      <c r="B85" s="88"/>
      <c r="C85" s="89"/>
      <c r="D85" s="60">
        <v>3211</v>
      </c>
      <c r="E85" s="9" t="s">
        <v>31</v>
      </c>
      <c r="F85" s="62">
        <v>1241</v>
      </c>
      <c r="G85" s="58"/>
      <c r="H85" s="62">
        <v>424.8</v>
      </c>
      <c r="I85" s="127">
        <f>H85/F85*100</f>
        <v>34.230459307010477</v>
      </c>
    </row>
    <row r="86" spans="1:9" ht="25.5">
      <c r="A86" s="96"/>
      <c r="B86" s="88"/>
      <c r="C86" s="89"/>
      <c r="D86" s="16">
        <v>3212</v>
      </c>
      <c r="E86" s="13" t="s">
        <v>69</v>
      </c>
      <c r="F86" s="62">
        <v>7738</v>
      </c>
      <c r="G86" s="58">
        <v>0</v>
      </c>
      <c r="H86" s="62">
        <v>7362.16</v>
      </c>
      <c r="I86" s="127">
        <f>H86/F86*100</f>
        <v>95.142930989919876</v>
      </c>
    </row>
    <row r="87" spans="1:9" ht="25.5">
      <c r="A87" s="96"/>
      <c r="B87" s="88"/>
      <c r="C87" s="90"/>
      <c r="D87" s="60">
        <v>3213</v>
      </c>
      <c r="E87" s="9" t="s">
        <v>70</v>
      </c>
      <c r="F87" s="62">
        <v>365</v>
      </c>
      <c r="G87" s="58">
        <v>0</v>
      </c>
      <c r="H87" s="62">
        <v>41.25</v>
      </c>
      <c r="I87" s="127">
        <f>H86/F86*100</f>
        <v>95.142930989919876</v>
      </c>
    </row>
    <row r="88" spans="1:9" ht="15">
      <c r="A88" s="96"/>
      <c r="B88" s="99"/>
      <c r="C88" s="125">
        <v>322</v>
      </c>
      <c r="D88" s="125"/>
      <c r="E88" s="67" t="s">
        <v>71</v>
      </c>
      <c r="F88" s="123">
        <f>F89+F90+F91+F92+F93+F94</f>
        <v>12921</v>
      </c>
      <c r="G88" s="123">
        <f>G91</f>
        <v>0</v>
      </c>
      <c r="H88" s="123">
        <f>H90+H91+H92+H94</f>
        <v>6520.41</v>
      </c>
      <c r="I88" s="127">
        <f t="shared" ref="I88:I103" si="9">H87/F87*100</f>
        <v>11.301369863013697</v>
      </c>
    </row>
    <row r="89" spans="1:9" ht="25.5">
      <c r="A89" s="96"/>
      <c r="B89" s="99"/>
      <c r="C89" s="125"/>
      <c r="D89" s="125">
        <v>3221</v>
      </c>
      <c r="E89" s="215" t="s">
        <v>72</v>
      </c>
      <c r="F89" s="124">
        <v>1825</v>
      </c>
      <c r="G89" s="123"/>
      <c r="H89" s="123"/>
      <c r="I89" s="127">
        <f t="shared" si="9"/>
        <v>50.463663803111217</v>
      </c>
    </row>
    <row r="90" spans="1:9" ht="15">
      <c r="A90" s="96"/>
      <c r="B90" s="99"/>
      <c r="C90" s="99"/>
      <c r="D90" s="125">
        <v>3222</v>
      </c>
      <c r="E90" s="70" t="s">
        <v>73</v>
      </c>
      <c r="F90" s="124">
        <v>3942</v>
      </c>
      <c r="G90" s="123">
        <v>0</v>
      </c>
      <c r="H90" s="124">
        <v>2371.63</v>
      </c>
      <c r="I90" s="127">
        <f t="shared" si="9"/>
        <v>0</v>
      </c>
    </row>
    <row r="91" spans="1:9" ht="15">
      <c r="A91" s="96"/>
      <c r="B91" s="99"/>
      <c r="C91" s="99"/>
      <c r="D91" s="125">
        <v>3223</v>
      </c>
      <c r="E91" s="70" t="s">
        <v>74</v>
      </c>
      <c r="F91" s="124">
        <v>730</v>
      </c>
      <c r="G91" s="123">
        <v>0</v>
      </c>
      <c r="H91" s="124">
        <v>980.4</v>
      </c>
      <c r="I91" s="127">
        <f t="shared" si="9"/>
        <v>60.163115169964485</v>
      </c>
    </row>
    <row r="92" spans="1:9" ht="25.5">
      <c r="A92" s="96"/>
      <c r="B92" s="99"/>
      <c r="C92" s="99"/>
      <c r="D92" s="69">
        <v>3224</v>
      </c>
      <c r="E92" s="81" t="s">
        <v>75</v>
      </c>
      <c r="F92" s="124">
        <v>2044</v>
      </c>
      <c r="G92" s="123">
        <v>0</v>
      </c>
      <c r="H92" s="124">
        <v>547.9</v>
      </c>
      <c r="I92" s="127">
        <f t="shared" si="9"/>
        <v>134.30136986301369</v>
      </c>
    </row>
    <row r="93" spans="1:9" ht="15">
      <c r="A93" s="96"/>
      <c r="B93" s="99"/>
      <c r="C93" s="99"/>
      <c r="D93" s="69">
        <v>3325</v>
      </c>
      <c r="E93" s="81" t="s">
        <v>76</v>
      </c>
      <c r="F93" s="124">
        <v>1460</v>
      </c>
      <c r="G93" s="123"/>
      <c r="H93" s="124"/>
      <c r="I93" s="127">
        <f t="shared" si="9"/>
        <v>26.80528375733855</v>
      </c>
    </row>
    <row r="94" spans="1:9" ht="15">
      <c r="A94" s="96"/>
      <c r="B94" s="99"/>
      <c r="C94" s="99"/>
      <c r="D94" s="69">
        <v>3227</v>
      </c>
      <c r="E94" s="70" t="s">
        <v>77</v>
      </c>
      <c r="F94" s="124">
        <v>2920</v>
      </c>
      <c r="G94" s="123">
        <v>0</v>
      </c>
      <c r="H94" s="124">
        <v>2620.48</v>
      </c>
      <c r="I94" s="127">
        <f t="shared" si="9"/>
        <v>0</v>
      </c>
    </row>
    <row r="95" spans="1:9" ht="15">
      <c r="A95" s="34"/>
      <c r="B95" s="2"/>
      <c r="C95" s="125">
        <v>323</v>
      </c>
      <c r="D95" s="125"/>
      <c r="E95" s="73" t="s">
        <v>78</v>
      </c>
      <c r="F95" s="123">
        <f>F96+F97+F98+F99+F100</f>
        <v>19469</v>
      </c>
      <c r="G95" s="123">
        <f>G96</f>
        <v>0</v>
      </c>
      <c r="H95" s="123">
        <f>H96+H97+H98+H99+H100</f>
        <v>17230.150000000001</v>
      </c>
      <c r="I95" s="127">
        <f t="shared" si="9"/>
        <v>89.742465753424653</v>
      </c>
    </row>
    <row r="96" spans="1:9" ht="15">
      <c r="A96" s="34"/>
      <c r="B96" s="2"/>
      <c r="C96" s="125"/>
      <c r="D96" s="69">
        <v>3231</v>
      </c>
      <c r="E96" s="70" t="s">
        <v>79</v>
      </c>
      <c r="F96" s="124">
        <v>2774</v>
      </c>
      <c r="G96" s="124">
        <v>0</v>
      </c>
      <c r="H96" s="124">
        <v>2432.41</v>
      </c>
      <c r="I96" s="127">
        <f t="shared" si="9"/>
        <v>88.500436591504453</v>
      </c>
    </row>
    <row r="97" spans="1:9">
      <c r="A97" s="34"/>
      <c r="B97" s="2"/>
      <c r="C97" s="10"/>
      <c r="D97" s="69">
        <v>3232</v>
      </c>
      <c r="E97" s="70" t="s">
        <v>80</v>
      </c>
      <c r="F97" s="124">
        <v>15527</v>
      </c>
      <c r="G97" s="124">
        <v>0</v>
      </c>
      <c r="H97" s="124">
        <v>12993.09</v>
      </c>
      <c r="I97" s="127">
        <f t="shared" si="9"/>
        <v>87.686012977649597</v>
      </c>
    </row>
    <row r="98" spans="1:9" ht="15">
      <c r="A98" s="34"/>
      <c r="B98" s="2"/>
      <c r="C98" s="10"/>
      <c r="D98" s="125">
        <v>3234</v>
      </c>
      <c r="E98" s="70" t="s">
        <v>82</v>
      </c>
      <c r="F98" s="124">
        <v>438</v>
      </c>
      <c r="G98" s="124">
        <v>0</v>
      </c>
      <c r="H98" s="124">
        <v>363.91</v>
      </c>
      <c r="I98" s="127">
        <f t="shared" si="9"/>
        <v>83.680620853996274</v>
      </c>
    </row>
    <row r="99" spans="1:9" ht="15">
      <c r="A99" s="34"/>
      <c r="B99" s="2"/>
      <c r="C99" s="10"/>
      <c r="D99" s="125">
        <v>3236</v>
      </c>
      <c r="E99" s="70" t="s">
        <v>83</v>
      </c>
      <c r="F99" s="124">
        <v>292</v>
      </c>
      <c r="G99" s="124">
        <v>0</v>
      </c>
      <c r="H99" s="124">
        <v>1419.86</v>
      </c>
      <c r="I99" s="127">
        <f t="shared" si="9"/>
        <v>83.084474885844756</v>
      </c>
    </row>
    <row r="100" spans="1:9" ht="15">
      <c r="A100" s="34"/>
      <c r="B100" s="2"/>
      <c r="C100" s="10"/>
      <c r="D100" s="125">
        <v>3239</v>
      </c>
      <c r="E100" s="70" t="s">
        <v>85</v>
      </c>
      <c r="F100" s="124">
        <v>438</v>
      </c>
      <c r="G100" s="124">
        <v>0</v>
      </c>
      <c r="H100" s="124">
        <v>20.88</v>
      </c>
      <c r="I100" s="127">
        <f t="shared" si="9"/>
        <v>486.25342465753425</v>
      </c>
    </row>
    <row r="101" spans="1:9" ht="25.5">
      <c r="A101" s="96"/>
      <c r="B101" s="88"/>
      <c r="C101" s="71">
        <v>329</v>
      </c>
      <c r="D101" s="72"/>
      <c r="E101" s="126" t="s">
        <v>86</v>
      </c>
      <c r="F101" s="58">
        <f>F102+F103</f>
        <v>3942</v>
      </c>
      <c r="G101" s="58">
        <f>G102+G103</f>
        <v>0</v>
      </c>
      <c r="H101" s="58">
        <f>H102+H103</f>
        <v>2159.12</v>
      </c>
      <c r="I101" s="127">
        <f t="shared" si="9"/>
        <v>4.7671232876712333</v>
      </c>
    </row>
    <row r="102" spans="1:9">
      <c r="A102" s="96"/>
      <c r="B102" s="88"/>
      <c r="C102" s="64"/>
      <c r="D102" s="69">
        <v>3292</v>
      </c>
      <c r="E102" s="81" t="s">
        <v>88</v>
      </c>
      <c r="F102" s="62">
        <v>1314</v>
      </c>
      <c r="G102" s="58">
        <v>0</v>
      </c>
      <c r="H102" s="62">
        <v>559.80999999999995</v>
      </c>
      <c r="I102" s="127">
        <f t="shared" si="9"/>
        <v>54.772196854388632</v>
      </c>
    </row>
    <row r="103" spans="1:9" ht="25.5">
      <c r="A103" s="96"/>
      <c r="B103" s="88"/>
      <c r="C103" s="64"/>
      <c r="D103" s="69">
        <v>3299</v>
      </c>
      <c r="E103" s="81" t="s">
        <v>86</v>
      </c>
      <c r="F103" s="62">
        <v>2628</v>
      </c>
      <c r="G103" s="58">
        <v>0</v>
      </c>
      <c r="H103" s="62">
        <v>1599.31</v>
      </c>
      <c r="I103" s="127">
        <f t="shared" si="9"/>
        <v>42.603500761035001</v>
      </c>
    </row>
    <row r="104" spans="1:9" ht="15">
      <c r="A104" s="250" t="s">
        <v>119</v>
      </c>
      <c r="B104" s="251"/>
      <c r="C104" s="251"/>
      <c r="D104" s="251"/>
      <c r="E104" s="82" t="s">
        <v>120</v>
      </c>
      <c r="F104" s="83">
        <f t="shared" ref="F104:H105" si="10">F105</f>
        <v>0</v>
      </c>
      <c r="G104" s="83">
        <f t="shared" si="10"/>
        <v>0</v>
      </c>
      <c r="H104" s="83">
        <f t="shared" si="10"/>
        <v>32.85</v>
      </c>
      <c r="I104" s="127">
        <v>0</v>
      </c>
    </row>
    <row r="105" spans="1:9">
      <c r="A105" s="31">
        <v>3</v>
      </c>
      <c r="B105" s="2"/>
      <c r="C105" s="2"/>
      <c r="D105" s="20"/>
      <c r="E105" s="2" t="s">
        <v>4</v>
      </c>
      <c r="F105" s="58">
        <f t="shared" si="10"/>
        <v>0</v>
      </c>
      <c r="G105" s="58">
        <f t="shared" si="10"/>
        <v>0</v>
      </c>
      <c r="H105" s="58">
        <f t="shared" si="10"/>
        <v>32.85</v>
      </c>
      <c r="I105" s="127">
        <v>0</v>
      </c>
    </row>
    <row r="106" spans="1:9" s="24" customFormat="1">
      <c r="A106" s="31"/>
      <c r="B106" s="2">
        <v>32</v>
      </c>
      <c r="C106" s="10"/>
      <c r="D106" s="25"/>
      <c r="E106" s="10" t="s">
        <v>12</v>
      </c>
      <c r="F106" s="128">
        <f t="shared" ref="F106:H107" si="11">F107</f>
        <v>0</v>
      </c>
      <c r="G106" s="128">
        <f t="shared" si="11"/>
        <v>0</v>
      </c>
      <c r="H106" s="128">
        <f t="shared" si="11"/>
        <v>32.85</v>
      </c>
      <c r="I106" s="127">
        <v>0</v>
      </c>
    </row>
    <row r="107" spans="1:9">
      <c r="A107" s="32"/>
      <c r="B107" s="2"/>
      <c r="C107" s="3">
        <v>323</v>
      </c>
      <c r="D107" s="25"/>
      <c r="E107" s="3" t="s">
        <v>78</v>
      </c>
      <c r="F107" s="120">
        <f t="shared" si="11"/>
        <v>0</v>
      </c>
      <c r="G107" s="120">
        <f t="shared" si="11"/>
        <v>0</v>
      </c>
      <c r="H107" s="120">
        <f t="shared" si="11"/>
        <v>32.85</v>
      </c>
      <c r="I107" s="127">
        <v>0</v>
      </c>
    </row>
    <row r="108" spans="1:9" ht="27" customHeight="1">
      <c r="A108" s="32"/>
      <c r="B108" s="2"/>
      <c r="C108" s="3"/>
      <c r="D108" s="60">
        <v>3232</v>
      </c>
      <c r="E108" s="9" t="s">
        <v>80</v>
      </c>
      <c r="F108" s="120">
        <v>0</v>
      </c>
      <c r="G108" s="120">
        <v>0</v>
      </c>
      <c r="H108" s="120">
        <v>32.85</v>
      </c>
      <c r="I108" s="127">
        <v>0</v>
      </c>
    </row>
    <row r="109" spans="1:9">
      <c r="A109" s="48"/>
      <c r="B109" s="48"/>
      <c r="C109" s="48"/>
      <c r="D109" s="49"/>
      <c r="E109" s="48"/>
      <c r="F109" s="50"/>
      <c r="G109" s="50"/>
    </row>
    <row r="110" spans="1:9">
      <c r="G110" s="50"/>
    </row>
  </sheetData>
  <mergeCells count="11">
    <mergeCell ref="A104:D104"/>
    <mergeCell ref="A1:I1"/>
    <mergeCell ref="A3:I3"/>
    <mergeCell ref="A5:E5"/>
    <mergeCell ref="A6:E6"/>
    <mergeCell ref="A7:D7"/>
    <mergeCell ref="A8:D8"/>
    <mergeCell ref="A9:D9"/>
    <mergeCell ref="A53:D53"/>
    <mergeCell ref="A72:D72"/>
    <mergeCell ref="A73:D7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P7" sqref="P7"/>
    </sheetView>
  </sheetViews>
  <sheetFormatPr defaultColWidth="9.140625" defaultRowHeight="12.75"/>
  <cols>
    <col min="1" max="1" width="4.42578125" style="21" customWidth="1"/>
    <col min="2" max="2" width="6.42578125" style="21" customWidth="1"/>
    <col min="3" max="3" width="4.5703125" style="21" customWidth="1"/>
    <col min="4" max="4" width="6.85546875" style="23" customWidth="1"/>
    <col min="5" max="5" width="27.5703125" style="21" customWidth="1"/>
    <col min="6" max="6" width="17.5703125" style="22" customWidth="1"/>
    <col min="7" max="7" width="12" style="22" customWidth="1"/>
    <col min="8" max="8" width="16.28515625" style="22" customWidth="1"/>
    <col min="9" max="9" width="10.42578125" style="22" customWidth="1"/>
    <col min="10" max="16384" width="9.140625" style="21"/>
  </cols>
  <sheetData>
    <row r="1" spans="1:10" ht="30" customHeight="1">
      <c r="A1" s="229" t="s">
        <v>10</v>
      </c>
      <c r="B1" s="229"/>
      <c r="C1" s="229"/>
      <c r="D1" s="229"/>
      <c r="E1" s="229"/>
      <c r="F1" s="229"/>
      <c r="G1" s="229"/>
      <c r="H1" s="229"/>
      <c r="I1" s="229"/>
      <c r="J1" s="48"/>
    </row>
    <row r="2" spans="1:10">
      <c r="A2" s="92"/>
      <c r="B2" s="92"/>
      <c r="C2" s="92"/>
      <c r="D2" s="92"/>
      <c r="E2" s="92"/>
      <c r="F2" s="92"/>
      <c r="G2" s="92"/>
      <c r="H2" s="93"/>
      <c r="I2" s="93" t="s">
        <v>160</v>
      </c>
      <c r="J2" s="48"/>
    </row>
    <row r="3" spans="1:10" ht="18" customHeight="1">
      <c r="A3" s="229" t="s">
        <v>141</v>
      </c>
      <c r="B3" s="229"/>
      <c r="C3" s="229"/>
      <c r="D3" s="229"/>
      <c r="E3" s="229"/>
      <c r="F3" s="229"/>
      <c r="G3" s="229"/>
      <c r="H3" s="229"/>
      <c r="I3" s="229"/>
      <c r="J3" s="48"/>
    </row>
    <row r="4" spans="1:10" ht="15.75" customHeight="1">
      <c r="A4" s="48"/>
      <c r="B4" s="48"/>
      <c r="C4" s="48"/>
      <c r="D4" s="49"/>
      <c r="E4" s="48"/>
      <c r="F4" s="50"/>
      <c r="G4" s="50"/>
      <c r="H4" s="50"/>
      <c r="I4" s="50"/>
      <c r="J4" s="48"/>
    </row>
    <row r="5" spans="1:10" ht="38.25">
      <c r="A5" s="260" t="s">
        <v>7</v>
      </c>
      <c r="B5" s="261"/>
      <c r="C5" s="261"/>
      <c r="D5" s="261"/>
      <c r="E5" s="262"/>
      <c r="F5" s="51" t="s">
        <v>44</v>
      </c>
      <c r="G5" s="51" t="s">
        <v>41</v>
      </c>
      <c r="H5" s="51" t="s">
        <v>163</v>
      </c>
      <c r="I5" s="51" t="s">
        <v>21</v>
      </c>
      <c r="J5" s="48"/>
    </row>
    <row r="6" spans="1:10" ht="12.75" customHeight="1" thickBot="1">
      <c r="A6" s="263">
        <v>1</v>
      </c>
      <c r="B6" s="264"/>
      <c r="C6" s="264"/>
      <c r="D6" s="264"/>
      <c r="E6" s="265"/>
      <c r="F6" s="52">
        <v>2</v>
      </c>
      <c r="G6" s="52">
        <v>3</v>
      </c>
      <c r="H6" s="52">
        <v>4</v>
      </c>
      <c r="I6" s="52" t="s">
        <v>146</v>
      </c>
    </row>
    <row r="7" spans="1:10" ht="30" customHeight="1">
      <c r="A7" s="266">
        <v>4003</v>
      </c>
      <c r="B7" s="267"/>
      <c r="C7" s="267"/>
      <c r="D7" s="268"/>
      <c r="E7" s="53" t="s">
        <v>138</v>
      </c>
      <c r="F7" s="54">
        <f>F8</f>
        <v>0</v>
      </c>
      <c r="G7" s="54">
        <f>G8</f>
        <v>0</v>
      </c>
      <c r="H7" s="54">
        <f>H8</f>
        <v>29420</v>
      </c>
      <c r="I7" s="54">
        <v>0</v>
      </c>
    </row>
    <row r="8" spans="1:10" ht="25.5">
      <c r="A8" s="257" t="s">
        <v>139</v>
      </c>
      <c r="B8" s="254"/>
      <c r="C8" s="254"/>
      <c r="D8" s="254"/>
      <c r="E8" s="55" t="s">
        <v>140</v>
      </c>
      <c r="F8" s="56">
        <f>F9+F14</f>
        <v>0</v>
      </c>
      <c r="G8" s="56">
        <f>G9+G14</f>
        <v>0</v>
      </c>
      <c r="H8" s="56">
        <f>H9+H14</f>
        <v>29420</v>
      </c>
      <c r="I8" s="54">
        <v>0</v>
      </c>
    </row>
    <row r="9" spans="1:10" ht="15.75" thickBot="1">
      <c r="A9" s="258" t="s">
        <v>145</v>
      </c>
      <c r="B9" s="259"/>
      <c r="C9" s="259"/>
      <c r="D9" s="259"/>
      <c r="E9" s="82" t="s">
        <v>110</v>
      </c>
      <c r="F9" s="57">
        <f>F10</f>
        <v>0</v>
      </c>
      <c r="G9" s="83">
        <f>G10</f>
        <v>0</v>
      </c>
      <c r="H9" s="57">
        <f>H10+H24</f>
        <v>13200</v>
      </c>
      <c r="I9" s="54">
        <v>0</v>
      </c>
    </row>
    <row r="10" spans="1:10">
      <c r="A10" s="74">
        <v>4</v>
      </c>
      <c r="B10" s="74"/>
      <c r="C10" s="74"/>
      <c r="D10" s="76"/>
      <c r="E10" s="75" t="s">
        <v>6</v>
      </c>
      <c r="F10" s="62">
        <f>F12</f>
        <v>0</v>
      </c>
      <c r="G10" s="62">
        <f>G12</f>
        <v>0</v>
      </c>
      <c r="H10" s="62">
        <f>H12</f>
        <v>13200</v>
      </c>
      <c r="I10" s="54">
        <v>0</v>
      </c>
    </row>
    <row r="11" spans="1:10" ht="38.25">
      <c r="A11" s="79"/>
      <c r="B11" s="74">
        <v>42</v>
      </c>
      <c r="C11" s="74"/>
      <c r="D11" s="76"/>
      <c r="E11" s="80" t="s">
        <v>98</v>
      </c>
      <c r="F11" s="58">
        <f t="shared" ref="F11:H12" si="0">F12</f>
        <v>0</v>
      </c>
      <c r="G11" s="58">
        <f t="shared" si="0"/>
        <v>0</v>
      </c>
      <c r="H11" s="58">
        <f t="shared" si="0"/>
        <v>13200</v>
      </c>
      <c r="I11" s="54">
        <v>0</v>
      </c>
    </row>
    <row r="12" spans="1:10">
      <c r="A12" s="79"/>
      <c r="B12" s="78"/>
      <c r="C12" s="78">
        <v>422</v>
      </c>
      <c r="D12" s="69"/>
      <c r="E12" s="70" t="s">
        <v>99</v>
      </c>
      <c r="F12" s="62">
        <f t="shared" si="0"/>
        <v>0</v>
      </c>
      <c r="G12" s="62">
        <f t="shared" si="0"/>
        <v>0</v>
      </c>
      <c r="H12" s="62">
        <f t="shared" si="0"/>
        <v>13200</v>
      </c>
      <c r="I12" s="54">
        <v>0</v>
      </c>
    </row>
    <row r="13" spans="1:10" ht="25.5">
      <c r="A13" s="79"/>
      <c r="B13" s="78"/>
      <c r="C13" s="78"/>
      <c r="D13" s="69">
        <v>4227</v>
      </c>
      <c r="E13" s="84" t="s">
        <v>100</v>
      </c>
      <c r="F13" s="62">
        <v>0</v>
      </c>
      <c r="G13" s="62">
        <v>0</v>
      </c>
      <c r="H13" s="62">
        <v>13200</v>
      </c>
      <c r="I13" s="54">
        <v>0</v>
      </c>
    </row>
    <row r="14" spans="1:10" ht="26.25" thickBot="1">
      <c r="A14" s="258" t="s">
        <v>165</v>
      </c>
      <c r="B14" s="259"/>
      <c r="C14" s="259"/>
      <c r="D14" s="259"/>
      <c r="E14" s="85" t="s">
        <v>116</v>
      </c>
      <c r="F14" s="57">
        <f>F15</f>
        <v>0</v>
      </c>
      <c r="G14" s="83">
        <f>G15</f>
        <v>0</v>
      </c>
      <c r="H14" s="57">
        <f>H15+H29</f>
        <v>16220</v>
      </c>
      <c r="I14" s="54">
        <v>0</v>
      </c>
    </row>
    <row r="15" spans="1:10">
      <c r="A15" s="74">
        <v>4</v>
      </c>
      <c r="B15" s="74"/>
      <c r="C15" s="74"/>
      <c r="D15" s="76"/>
      <c r="E15" s="86" t="s">
        <v>6</v>
      </c>
      <c r="F15" s="62">
        <f>F17</f>
        <v>0</v>
      </c>
      <c r="G15" s="62">
        <f>G17</f>
        <v>0</v>
      </c>
      <c r="H15" s="62">
        <f>H17</f>
        <v>16220</v>
      </c>
      <c r="I15" s="54">
        <v>0</v>
      </c>
    </row>
    <row r="16" spans="1:10" ht="38.25">
      <c r="A16" s="79"/>
      <c r="B16" s="74">
        <v>42</v>
      </c>
      <c r="C16" s="74"/>
      <c r="D16" s="76"/>
      <c r="E16" s="80" t="s">
        <v>98</v>
      </c>
      <c r="F16" s="58">
        <f t="shared" ref="F16:H17" si="1">F17</f>
        <v>0</v>
      </c>
      <c r="G16" s="58">
        <f t="shared" si="1"/>
        <v>0</v>
      </c>
      <c r="H16" s="58">
        <f t="shared" si="1"/>
        <v>16220</v>
      </c>
      <c r="I16" s="54">
        <v>0</v>
      </c>
    </row>
    <row r="17" spans="1:9">
      <c r="A17" s="79"/>
      <c r="B17" s="78"/>
      <c r="C17" s="78">
        <v>422</v>
      </c>
      <c r="D17" s="69"/>
      <c r="E17" s="70" t="s">
        <v>99</v>
      </c>
      <c r="F17" s="62">
        <f t="shared" si="1"/>
        <v>0</v>
      </c>
      <c r="G17" s="62">
        <f t="shared" si="1"/>
        <v>0</v>
      </c>
      <c r="H17" s="62">
        <f t="shared" si="1"/>
        <v>16220</v>
      </c>
      <c r="I17" s="54">
        <v>0</v>
      </c>
    </row>
    <row r="18" spans="1:9" ht="25.5">
      <c r="A18" s="79"/>
      <c r="B18" s="78"/>
      <c r="C18" s="78"/>
      <c r="D18" s="69">
        <v>4227</v>
      </c>
      <c r="E18" s="81" t="s">
        <v>100</v>
      </c>
      <c r="F18" s="62">
        <v>0</v>
      </c>
      <c r="G18" s="62">
        <v>0</v>
      </c>
      <c r="H18" s="62">
        <v>16220</v>
      </c>
      <c r="I18" s="54">
        <v>0</v>
      </c>
    </row>
  </sheetData>
  <mergeCells count="8">
    <mergeCell ref="A8:D8"/>
    <mergeCell ref="A9:D9"/>
    <mergeCell ref="A14:D14"/>
    <mergeCell ref="A1:I1"/>
    <mergeCell ref="A3:I3"/>
    <mergeCell ref="A5:E5"/>
    <mergeCell ref="A6:E6"/>
    <mergeCell ref="A7:D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financ.</vt:lpstr>
      <vt:lpstr>Rashodi prema funkcijskoj k</vt:lpstr>
      <vt:lpstr>Račun financiranja</vt:lpstr>
      <vt:lpstr>Programska klasifikacija-4002</vt:lpstr>
      <vt:lpstr>Programska klasifikacija -4003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Dina Buterin</cp:lastModifiedBy>
  <cp:lastPrinted>2024-02-09T10:12:38Z</cp:lastPrinted>
  <dcterms:created xsi:type="dcterms:W3CDTF">2022-08-12T12:51:27Z</dcterms:created>
  <dcterms:modified xsi:type="dcterms:W3CDTF">2024-02-14T09:14:29Z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